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J:\Clerk Documentation\Travel &amp; Mileage\"/>
    </mc:Choice>
  </mc:AlternateContent>
  <xr:revisionPtr revIDLastSave="0" documentId="13_ncr:1_{A1BA27E5-33AA-46A4-AE64-E55A004B9F4A}" xr6:coauthVersionLast="36" xr6:coauthVersionMax="36" xr10:uidLastSave="{00000000-0000-0000-0000-000000000000}"/>
  <bookViews>
    <workbookView xWindow="0" yWindow="60" windowWidth="17535" windowHeight="8085" tabRatio="992" firstSheet="2" activeTab="7" xr2:uid="{00000000-000D-0000-FFFF-FFFF00000000}"/>
  </bookViews>
  <sheets>
    <sheet name="Form Instructions" sheetId="22" r:id="rId1"/>
    <sheet name="Mileage Form-In District-Ln1" sheetId="1" r:id="rId2"/>
    <sheet name="Mileage Form-In District-Ln2" sheetId="14" r:id="rId3"/>
    <sheet name="Mileage Form-In District-Ln 3" sheetId="15" r:id="rId4"/>
    <sheet name="Mileage Form-Out of Distr-Ln4" sheetId="16" r:id="rId5"/>
    <sheet name="Mileage Form-Out of Distr-Ln5" sheetId="17" r:id="rId6"/>
    <sheet name="Mileage Form-Out of Distr-Ln6" sheetId="21" r:id="rId7"/>
    <sheet name="Claimants Voucher" sheetId="10" r:id="rId8"/>
    <sheet name="Mileage Chart" sheetId="3" state="hidden" r:id="rId9"/>
  </sheets>
  <definedNames>
    <definedName name="_xlnm.Print_Area" localSheetId="7">'Claimants Voucher'!$A$1:$O$42</definedName>
    <definedName name="_xlnm.Print_Area" localSheetId="8">'Mileage Chart'!$A$1:$AS$46</definedName>
    <definedName name="_xlnm.Print_Titles" localSheetId="8">'Mileage Chart'!$A:$A,'Mileage Chart'!$1:$1</definedName>
  </definedNames>
  <calcPr calcId="191029"/>
</workbook>
</file>

<file path=xl/calcChain.xml><?xml version="1.0" encoding="utf-8"?>
<calcChain xmlns="http://schemas.openxmlformats.org/spreadsheetml/2006/main">
  <c r="O20" i="10" l="1"/>
  <c r="C1" i="3" l="1"/>
  <c r="AQ1" i="3" l="1"/>
  <c r="AG1" i="3"/>
  <c r="AH1" i="3"/>
  <c r="AS1" i="3" l="1"/>
  <c r="AR1" i="3"/>
  <c r="AP1" i="3"/>
  <c r="AO1" i="3"/>
  <c r="AN1" i="3"/>
  <c r="AM1" i="3"/>
  <c r="AL1" i="3"/>
  <c r="AK1" i="3"/>
  <c r="AJ1" i="3"/>
  <c r="AI1" i="3"/>
  <c r="AF1" i="3"/>
  <c r="AE1" i="3"/>
  <c r="AD1" i="3"/>
  <c r="AC1" i="3"/>
  <c r="AB1" i="3"/>
  <c r="AA1" i="3"/>
  <c r="Z1" i="3"/>
  <c r="Y1" i="3"/>
  <c r="X1" i="3"/>
  <c r="W1" i="3"/>
  <c r="V1" i="3"/>
  <c r="U1" i="3"/>
  <c r="T1" i="3"/>
  <c r="S1" i="3"/>
  <c r="R1" i="3"/>
  <c r="Q1" i="3"/>
  <c r="P1" i="3"/>
  <c r="O1" i="3"/>
  <c r="N1" i="3"/>
  <c r="M1" i="3"/>
  <c r="L1" i="3"/>
  <c r="K1" i="3"/>
  <c r="J1" i="3"/>
  <c r="I1" i="3"/>
  <c r="H1" i="3"/>
  <c r="G1" i="3"/>
  <c r="F1" i="3"/>
  <c r="E1" i="3"/>
  <c r="D1" i="3"/>
  <c r="B1" i="3"/>
  <c r="B10" i="21" l="1"/>
  <c r="B8" i="21"/>
  <c r="A5" i="21"/>
  <c r="B10" i="17"/>
  <c r="B8" i="17"/>
  <c r="A5" i="17"/>
  <c r="B10" i="16"/>
  <c r="B8" i="16"/>
  <c r="A5" i="16"/>
  <c r="B10" i="15"/>
  <c r="B8" i="15"/>
  <c r="A5" i="15"/>
  <c r="B10" i="14"/>
  <c r="B8" i="14"/>
  <c r="A5" i="14"/>
  <c r="A28" i="10" l="1"/>
  <c r="B9" i="10"/>
  <c r="B4" i="10"/>
  <c r="K34" i="15" l="1"/>
  <c r="K26" i="15"/>
  <c r="K19" i="15"/>
  <c r="K35" i="14"/>
  <c r="K28" i="14"/>
  <c r="K20" i="14"/>
  <c r="K16" i="15"/>
  <c r="K16" i="14"/>
  <c r="K30" i="14"/>
  <c r="K33" i="15"/>
  <c r="K18" i="15"/>
  <c r="K34" i="14"/>
  <c r="K27" i="14"/>
  <c r="K19" i="14"/>
  <c r="K18" i="14"/>
  <c r="K24" i="15"/>
  <c r="K25" i="14"/>
  <c r="K22" i="15"/>
  <c r="K22" i="14"/>
  <c r="K21" i="14"/>
  <c r="K32" i="15"/>
  <c r="K25" i="15"/>
  <c r="K17" i="15"/>
  <c r="K33" i="14"/>
  <c r="K26" i="14"/>
  <c r="K38" i="15"/>
  <c r="K32" i="14"/>
  <c r="K24" i="14"/>
  <c r="K31" i="14"/>
  <c r="K29" i="14"/>
  <c r="K31" i="15"/>
  <c r="K17" i="14"/>
  <c r="K37" i="14"/>
  <c r="K35" i="15"/>
  <c r="K30" i="15"/>
  <c r="K23" i="15"/>
  <c r="K23" i="14"/>
  <c r="K27" i="15"/>
  <c r="K37" i="15"/>
  <c r="K29" i="15"/>
  <c r="K38" i="14"/>
  <c r="K36" i="14"/>
  <c r="K36" i="15"/>
  <c r="K28" i="15"/>
  <c r="K21" i="15"/>
  <c r="K20" i="15"/>
  <c r="K33" i="1"/>
  <c r="K18" i="1"/>
  <c r="K17" i="1"/>
  <c r="K16" i="1"/>
  <c r="K39" i="14" l="1"/>
  <c r="B21" i="10" s="1"/>
  <c r="A21" i="10" s="1"/>
  <c r="K24" i="21"/>
  <c r="B25" i="10" s="1"/>
  <c r="K39" i="15"/>
  <c r="B22" i="10" s="1"/>
  <c r="A22" i="10" s="1"/>
  <c r="K24" i="16"/>
  <c r="B23" i="10" s="1"/>
  <c r="A23" i="10" s="1"/>
  <c r="K24" i="17"/>
  <c r="B24" i="10" s="1"/>
  <c r="K38" i="1"/>
  <c r="K37" i="1"/>
  <c r="K35" i="1"/>
  <c r="K36" i="1"/>
  <c r="K34" i="1"/>
  <c r="K32" i="1"/>
  <c r="K31" i="1"/>
  <c r="K30" i="1"/>
  <c r="K29" i="1"/>
  <c r="K28" i="1"/>
  <c r="K27" i="1"/>
  <c r="K26" i="1"/>
  <c r="K25" i="1"/>
  <c r="K24" i="1"/>
  <c r="K23" i="1"/>
  <c r="K20" i="1"/>
  <c r="K21" i="1"/>
  <c r="K22" i="1"/>
  <c r="K19" i="1"/>
  <c r="O25" i="10" l="1"/>
  <c r="A25" i="10"/>
  <c r="O24" i="10"/>
  <c r="A24" i="10"/>
  <c r="O23" i="10"/>
  <c r="O22" i="10"/>
  <c r="D21" i="10"/>
  <c r="O21" i="10"/>
  <c r="D22" i="10"/>
  <c r="D23" i="10"/>
  <c r="D25" i="10"/>
  <c r="D24" i="10"/>
  <c r="K39" i="1"/>
  <c r="C25" i="10" l="1"/>
  <c r="C21" i="10"/>
  <c r="C23" i="10"/>
  <c r="C24" i="10"/>
  <c r="C22" i="10"/>
  <c r="B20" i="10"/>
  <c r="A20" i="10" s="1"/>
  <c r="O26" i="10" l="1"/>
  <c r="D20" i="10"/>
  <c r="C20" i="10"/>
</calcChain>
</file>

<file path=xl/sharedStrings.xml><?xml version="1.0" encoding="utf-8"?>
<sst xmlns="http://schemas.openxmlformats.org/spreadsheetml/2006/main" count="1989" uniqueCount="273">
  <si>
    <t>YONKERS BOARD OF EDUCATION</t>
  </si>
  <si>
    <t>STATEMENT OF AUTOMOBILE TRAVEL</t>
  </si>
  <si>
    <t>DATE</t>
  </si>
  <si>
    <t>REASON</t>
  </si>
  <si>
    <t>FROM</t>
  </si>
  <si>
    <t>TO</t>
  </si>
  <si>
    <t>Date</t>
  </si>
  <si>
    <t>Signature of Traveler</t>
  </si>
  <si>
    <t>{SUBMIT WITH CLAIMANT'S VOUCHER}</t>
  </si>
  <si>
    <t>Payee:</t>
  </si>
  <si>
    <t xml:space="preserve">Title: </t>
  </si>
  <si>
    <t>MILES</t>
  </si>
  <si>
    <t>I CERTIFY THAT THE TRAVEL INDICATED WAS NECESSARY &amp; ON OFFICIAL BUSINESS OF THE YONKERS BOARD OF EDUCATION.</t>
  </si>
  <si>
    <t>NOTE: SIGNATURES &amp; INFORMATION MUST BE ORIGINAL &amp; IN BLUE INK {NO COPIES OR FAXES ACCEPTED}</t>
  </si>
  <si>
    <t>Revised as of:</t>
  </si>
  <si>
    <r>
      <rPr>
        <sz val="8"/>
        <color theme="1"/>
        <rFont val="Webdings"/>
        <family val="1"/>
        <charset val="2"/>
      </rPr>
      <t xml:space="preserve"> </t>
    </r>
    <r>
      <rPr>
        <sz val="8"/>
        <color theme="1"/>
        <rFont val="Calibri"/>
        <family val="2"/>
        <scheme val="minor"/>
      </rPr>
      <t>NOTE: MUST BE LEGIBLE. MAPQUEST IS REQUIRED FOR ALL CONFERENCES, MEETINGS, AND NON-PUBLIC SCHOOL VISITS. PLEASE ENTER STREET ADDRESS FOR "FROM" AND/OR "TO" POINTS FOR ANY ADDRESSES THAT ARENOT YONKERS PUBLIC SCHOOLS BUILDINGS AND ATTACH PROOF OF MILEAGE (EXAMPLE MAPQUEST, EXPEDIA) PUT EXACT NUMBER OF MILES FOR MAPQUEST (NO ROUNDING)</t>
    </r>
  </si>
  <si>
    <t>TOTAL MILES:</t>
  </si>
  <si>
    <t>0</t>
  </si>
  <si>
    <t>4</t>
  </si>
  <si>
    <t>1</t>
  </si>
  <si>
    <t>2.3</t>
  </si>
  <si>
    <t>4.6</t>
  </si>
  <si>
    <t>1.9</t>
  </si>
  <si>
    <t>2.6</t>
  </si>
  <si>
    <t>6.3</t>
  </si>
  <si>
    <t>1.1</t>
  </si>
  <si>
    <t>.7</t>
  </si>
  <si>
    <t>3.7</t>
  </si>
  <si>
    <t>1.3</t>
  </si>
  <si>
    <t>.5</t>
  </si>
  <si>
    <t>3.1</t>
  </si>
  <si>
    <t>2.9</t>
  </si>
  <si>
    <t>.9</t>
  </si>
  <si>
    <t>4.8</t>
  </si>
  <si>
    <t>7.3</t>
  </si>
  <si>
    <t>6.5</t>
  </si>
  <si>
    <t>5.5</t>
  </si>
  <si>
    <t>1.4</t>
  </si>
  <si>
    <t>2.2</t>
  </si>
  <si>
    <t>4.1</t>
  </si>
  <si>
    <t>2.5</t>
  </si>
  <si>
    <t>.8</t>
  </si>
  <si>
    <t>.4</t>
  </si>
  <si>
    <t>2.1</t>
  </si>
  <si>
    <t>6.4</t>
  </si>
  <si>
    <t>3.9</t>
  </si>
  <si>
    <t>3.8</t>
  </si>
  <si>
    <t>1.5</t>
  </si>
  <si>
    <t>4.7</t>
  </si>
  <si>
    <t>2.7</t>
  </si>
  <si>
    <t>1.7</t>
  </si>
  <si>
    <t>Records Retention  - 201 Saw Mill River Road</t>
  </si>
  <si>
    <t>School Name and Address</t>
  </si>
  <si>
    <t>Yonkers Public Schools</t>
  </si>
  <si>
    <t>Claimant's  Voucher</t>
  </si>
  <si>
    <t>Exempt from N.Y. State and Local Taxes</t>
  </si>
  <si>
    <t xml:space="preserve">  RETURN TO:</t>
  </si>
  <si>
    <t xml:space="preserve">  PHONE #:</t>
  </si>
  <si>
    <t>Name:</t>
  </si>
  <si>
    <t>Address:</t>
  </si>
  <si>
    <t>FUND</t>
  </si>
  <si>
    <t>DEPT</t>
  </si>
  <si>
    <t>ACTV</t>
  </si>
  <si>
    <t>$ Amount</t>
  </si>
  <si>
    <t>Description/Invoice # (Max = 27 spaces)</t>
  </si>
  <si>
    <t>Please fill in your School/Department and Phone Number where you can be reached.</t>
  </si>
  <si>
    <t>School/Department</t>
  </si>
  <si>
    <t>Phone #</t>
  </si>
  <si>
    <t>Date:</t>
  </si>
  <si>
    <t>BOE/Central Office - One Larkin Center</t>
  </si>
  <si>
    <t>Sch 05 - 118 Lockwood Avenue</t>
  </si>
  <si>
    <t>Sch 08 - DiChiaro - 373 Bronxville Road</t>
  </si>
  <si>
    <t>Sch 09 - 53 Fairview Street</t>
  </si>
  <si>
    <t>Sch 15 - Paideia - 175 Westchester Avenue</t>
  </si>
  <si>
    <t>Sch 16 - 759 North Broadway</t>
  </si>
  <si>
    <t>Sch 17 - 745 Midland Avenue</t>
  </si>
  <si>
    <t>Sch 21 - 100 Lee Avenue</t>
  </si>
  <si>
    <t>Sch 22 - 1408 Nepperhan Avenue</t>
  </si>
  <si>
    <t>Sch 23 - 56 Van Cortlandt Park Avenue</t>
  </si>
  <si>
    <t>Sch 24 - Paideia - 50 Colin Street</t>
  </si>
  <si>
    <t>Sch 30 - 30 Nevada Place</t>
  </si>
  <si>
    <t>Sch 31 - Montessori - 7 Ravenswood Road</t>
  </si>
  <si>
    <t>Special  Handling</t>
  </si>
  <si>
    <t>Employee Id#</t>
  </si>
  <si>
    <t>(Include Apt#)</t>
  </si>
  <si>
    <t>PRJCT</t>
  </si>
  <si>
    <t>ACCT</t>
  </si>
  <si>
    <t>Contract #</t>
  </si>
  <si>
    <t>Line #</t>
  </si>
  <si>
    <t>F/P</t>
  </si>
  <si>
    <t>Cornell Academy - 15 St. Mary's Street</t>
  </si>
  <si>
    <t>Hostos - 75 Morris Street</t>
  </si>
  <si>
    <t>Museum 25 - 579 Warburton Avenue</t>
  </si>
  <si>
    <t>Pulaski 26 - 150 Kings Cross</t>
  </si>
  <si>
    <t>Montessori 27 - 132 Valentine Lane</t>
  </si>
  <si>
    <t>Gibran - 18 Rosedale Road</t>
  </si>
  <si>
    <t>Westchester Hills Sch 29 - 47 Croydon Road</t>
  </si>
  <si>
    <t>Family Sch 32 - 1 Montclair Place</t>
  </si>
  <si>
    <t>MLK - 135 Locust Hill Avenue</t>
  </si>
  <si>
    <t>Cross Hill - 160 Bolmer Avenue</t>
  </si>
  <si>
    <t>Yonkers M/H - 150 Rockland Avenue</t>
  </si>
  <si>
    <t>YMA - 160 Woodlawn Avenue</t>
  </si>
  <si>
    <t>Enrico Fermi - 27 Poplar Street</t>
  </si>
  <si>
    <t>Pearls - 350 Hawthorne Avenue</t>
  </si>
  <si>
    <t>Dodson - 105 Avondale Road</t>
  </si>
  <si>
    <t>Riverside - 565 Warburton Avenue</t>
  </si>
  <si>
    <t>Lincoln - 375 Kneeland Avenue</t>
  </si>
  <si>
    <t>Gorton - 100 Shonnard Place</t>
  </si>
  <si>
    <t>Roosevelt - 631 Tuckahoe Road</t>
  </si>
  <si>
    <t>Saunders - 183 Palmer Road</t>
  </si>
  <si>
    <t>Mileage Form #</t>
  </si>
  <si>
    <t>TOTAL</t>
  </si>
  <si>
    <t>$</t>
  </si>
  <si>
    <t>PRINT Principal or
Supervisor:</t>
  </si>
  <si>
    <t>SIGN Principal or
Supervisor:</t>
  </si>
  <si>
    <t>SIGN Grant 
Manager:</t>
  </si>
  <si>
    <t>PRINT Grant 
Manager:</t>
  </si>
  <si>
    <t>PRINT Executive 
Director:</t>
  </si>
  <si>
    <t>SIGN Executive 
Director:</t>
  </si>
  <si>
    <t>School/Dept Use:  Please print name &amp; sign below</t>
  </si>
  <si>
    <t>In District Mileage</t>
  </si>
  <si>
    <t>Claim Line 1</t>
  </si>
  <si>
    <t>Claim Line 2</t>
  </si>
  <si>
    <t>Claim Line 3</t>
  </si>
  <si>
    <t>Out of District Mileage</t>
  </si>
  <si>
    <t>Claim Line 4</t>
  </si>
  <si>
    <t>Claim Line 5</t>
  </si>
  <si>
    <t>Claim Line 6</t>
  </si>
  <si>
    <t>Purpose:  MILEAGE REIMBURSEMENT</t>
  </si>
  <si>
    <t>PRINT Entry:</t>
  </si>
  <si>
    <t>SIGN Entry:</t>
  </si>
  <si>
    <t>0.5</t>
  </si>
  <si>
    <t>1.8</t>
  </si>
  <si>
    <t>2.4</t>
  </si>
  <si>
    <t>4.2</t>
  </si>
  <si>
    <t>1.0</t>
  </si>
  <si>
    <t>1.2</t>
  </si>
  <si>
    <t>7.1</t>
  </si>
  <si>
    <t>5.3</t>
  </si>
  <si>
    <t>6.9</t>
  </si>
  <si>
    <t>0.7</t>
  </si>
  <si>
    <t>0.9</t>
  </si>
  <si>
    <t>0.8</t>
  </si>
  <si>
    <t>1.6</t>
  </si>
  <si>
    <t>3.3</t>
  </si>
  <si>
    <t>VIVE - 75 Riverdale Avenue</t>
  </si>
  <si>
    <t>3.6</t>
  </si>
  <si>
    <t>0.6</t>
  </si>
  <si>
    <t>7.9</t>
  </si>
  <si>
    <t>5.6</t>
  </si>
  <si>
    <t>6.6</t>
  </si>
  <si>
    <t>2.8</t>
  </si>
  <si>
    <t>4.5</t>
  </si>
  <si>
    <t>3.2</t>
  </si>
  <si>
    <t>4.4</t>
  </si>
  <si>
    <t>5.1</t>
  </si>
  <si>
    <t>3.5</t>
  </si>
  <si>
    <t>3.0</t>
  </si>
  <si>
    <t>0.4</t>
  </si>
  <si>
    <t>4.0</t>
  </si>
  <si>
    <t>7.8</t>
  </si>
  <si>
    <t>Boyce Thompson - 1061 North Broadway</t>
  </si>
  <si>
    <t>7.0</t>
  </si>
  <si>
    <t>4.9</t>
  </si>
  <si>
    <t>3.4</t>
  </si>
  <si>
    <t>5.8</t>
  </si>
  <si>
    <t>5.7</t>
  </si>
  <si>
    <t>6.0</t>
  </si>
  <si>
    <t>5.2</t>
  </si>
  <si>
    <t>6.1</t>
  </si>
  <si>
    <t>2.0</t>
  </si>
  <si>
    <t>7.6</t>
  </si>
  <si>
    <t>5.0</t>
  </si>
  <si>
    <t>4.3</t>
  </si>
  <si>
    <t>7.7</t>
  </si>
  <si>
    <t>5.9</t>
  </si>
  <si>
    <t>5.4</t>
  </si>
  <si>
    <t>7.2</t>
  </si>
  <si>
    <t>6.7</t>
  </si>
  <si>
    <t>6.8</t>
  </si>
  <si>
    <t>0.3</t>
  </si>
  <si>
    <t>7.4</t>
  </si>
  <si>
    <t>7.5</t>
  </si>
  <si>
    <t>8.1</t>
  </si>
  <si>
    <t>9.3</t>
  </si>
  <si>
    <t>8.2</t>
  </si>
  <si>
    <t>8.6</t>
  </si>
  <si>
    <t>6.2</t>
  </si>
  <si>
    <t>0.2</t>
  </si>
  <si>
    <t>8.7</t>
  </si>
  <si>
    <t>There 3 tabs are for In District Mileage and 3 tabs for Out of District Mileage</t>
  </si>
  <si>
    <t>The Claimants Voucher is the last tab in the workbook</t>
  </si>
  <si>
    <t>Workbook Set Up</t>
  </si>
  <si>
    <t>How to Use the Workbook</t>
  </si>
  <si>
    <r>
      <t xml:space="preserve">Fill in your Department, Name and Title on the tab labeled </t>
    </r>
    <r>
      <rPr>
        <i/>
        <sz val="11"/>
        <color theme="1"/>
        <rFont val="Calibri"/>
        <family val="2"/>
        <scheme val="minor"/>
      </rPr>
      <t>Mileage Form-In District-Ln 1</t>
    </r>
    <r>
      <rPr>
        <sz val="11"/>
        <color theme="1"/>
        <rFont val="Calibri"/>
        <family val="2"/>
        <scheme val="minor"/>
      </rPr>
      <t>; it doesn't matter which type of mileage you are entering.  This information flows through all of the other tabs.  This is the only place you can enter this information in the workbook</t>
    </r>
  </si>
  <si>
    <r>
      <t xml:space="preserve">The </t>
    </r>
    <r>
      <rPr>
        <b/>
        <sz val="11"/>
        <color theme="1"/>
        <rFont val="Calibri"/>
        <family val="2"/>
        <scheme val="minor"/>
      </rPr>
      <t>In District</t>
    </r>
    <r>
      <rPr>
        <sz val="11"/>
        <color theme="1"/>
        <rFont val="Calibri"/>
        <family val="2"/>
        <scheme val="minor"/>
      </rPr>
      <t xml:space="preserve"> tabs are set up with pick lists of the various BOE buildings.</t>
    </r>
  </si>
  <si>
    <r>
      <t xml:space="preserve">The </t>
    </r>
    <r>
      <rPr>
        <b/>
        <sz val="11"/>
        <color theme="1"/>
        <rFont val="Calibri"/>
        <family val="2"/>
        <scheme val="minor"/>
      </rPr>
      <t>Out of District</t>
    </r>
    <r>
      <rPr>
        <sz val="11"/>
        <color theme="1"/>
        <rFont val="Calibri"/>
        <family val="2"/>
        <scheme val="minor"/>
      </rPr>
      <t xml:space="preserve"> are set up with free form fields.</t>
    </r>
  </si>
  <si>
    <t>-&gt;Enter the Date and the Reason</t>
  </si>
  <si>
    <r>
      <t xml:space="preserve">-&gt;Place the curosr in the </t>
    </r>
    <r>
      <rPr>
        <i/>
        <sz val="11"/>
        <color theme="1"/>
        <rFont val="Calibri"/>
        <family val="2"/>
        <scheme val="minor"/>
      </rPr>
      <t>From</t>
    </r>
    <r>
      <rPr>
        <sz val="11"/>
        <color theme="1"/>
        <rFont val="Calibri"/>
        <family val="2"/>
        <scheme val="minor"/>
      </rPr>
      <t xml:space="preserve"> field and a down orrow will appear to the right of the field</t>
    </r>
  </si>
  <si>
    <t>-&gt;Choose the correct building from the list</t>
  </si>
  <si>
    <r>
      <t xml:space="preserve">-&gt;Do the same in the </t>
    </r>
    <r>
      <rPr>
        <i/>
        <sz val="11"/>
        <color theme="1"/>
        <rFont val="Calibri"/>
        <family val="2"/>
        <scheme val="minor"/>
      </rPr>
      <t>To</t>
    </r>
    <r>
      <rPr>
        <sz val="11"/>
        <color theme="1"/>
        <rFont val="Calibri"/>
        <family val="2"/>
        <scheme val="minor"/>
      </rPr>
      <t>field</t>
    </r>
  </si>
  <si>
    <t>-&gt;The number of miles will appear; the BOE mileage chart is referenced</t>
  </si>
  <si>
    <t>-&gt;Each trip needs to be on a separate line</t>
  </si>
  <si>
    <t>-&gt;The total information from the tabs will flow through to the claim form; calculating the      amount to be reimbursed</t>
  </si>
  <si>
    <t>-&gt;You need to enter all of the information in the Date, Reason, From, To and Miles fields</t>
  </si>
  <si>
    <t>-&gt;You need to use Google Maps to calculate the number of miles</t>
  </si>
  <si>
    <t xml:space="preserve">-&gt;All the other fields are pre-filled from the other tabs </t>
  </si>
  <si>
    <t>-&gt;The formulas are built into the form so the reimbursement amount is automatically calculated</t>
  </si>
  <si>
    <r>
      <t xml:space="preserve">On the </t>
    </r>
    <r>
      <rPr>
        <b/>
        <sz val="11"/>
        <color theme="1"/>
        <rFont val="Calibri"/>
        <family val="2"/>
        <scheme val="minor"/>
      </rPr>
      <t>Claimants Voucher</t>
    </r>
  </si>
  <si>
    <t>-&gt;The only fields you can and MUST fill in are your Employee ID and Address</t>
  </si>
  <si>
    <t>You can combine both types of mileage on the one claim form; just enter the details on the appropriate tabs.</t>
  </si>
  <si>
    <t>Submitting the Forms for Reimbursement</t>
  </si>
  <si>
    <r>
      <t xml:space="preserve">-&gt;You MUST sign and date each </t>
    </r>
    <r>
      <rPr>
        <i/>
        <sz val="11"/>
        <color theme="1"/>
        <rFont val="Calibri"/>
        <family val="2"/>
        <scheme val="minor"/>
      </rPr>
      <t>Mileage Form</t>
    </r>
  </si>
  <si>
    <r>
      <t xml:space="preserve">-&gt;You and your Supervisor MUST sign and date the </t>
    </r>
    <r>
      <rPr>
        <i/>
        <sz val="11"/>
        <color theme="1"/>
        <rFont val="Calibri"/>
        <family val="2"/>
        <scheme val="minor"/>
      </rPr>
      <t>ClaimantsVoucher</t>
    </r>
  </si>
  <si>
    <t>-&gt;Print out the tabs where you have entered data</t>
  </si>
  <si>
    <r>
      <t xml:space="preserve">-&gt;Attach the </t>
    </r>
    <r>
      <rPr>
        <i/>
        <sz val="11"/>
        <color theme="1"/>
        <rFont val="Calibri"/>
        <family val="2"/>
        <scheme val="minor"/>
      </rPr>
      <t>Mileage Forms</t>
    </r>
    <r>
      <rPr>
        <sz val="11"/>
        <color theme="1"/>
        <rFont val="Calibri"/>
        <family val="2"/>
        <scheme val="minor"/>
      </rPr>
      <t xml:space="preserve"> to the </t>
    </r>
    <r>
      <rPr>
        <i/>
        <sz val="11"/>
        <color theme="1"/>
        <rFont val="Calibri"/>
        <family val="2"/>
        <scheme val="minor"/>
      </rPr>
      <t>Claimants Voucher</t>
    </r>
  </si>
  <si>
    <t>-&gt;Send the form to the next level of management for their approval</t>
  </si>
  <si>
    <t>Las Hermanas Mirabal CS - 195 McLean Avenue</t>
  </si>
  <si>
    <t>Ella Fitzgerald Acad - 77 Park Hill Avenue</t>
  </si>
  <si>
    <t>Barack Obama School - 201 Palisade Avenue</t>
  </si>
  <si>
    <t>Justice Sonia Sotomayor - 121 McLean Avenue</t>
  </si>
  <si>
    <t>Robert Halmi Sr. - 463 Hawthorne Avenue</t>
  </si>
  <si>
    <t>Westchester County Center, White Plains</t>
  </si>
  <si>
    <t>Cesar E. Chavez - 20 Cedar Place</t>
  </si>
  <si>
    <t>14.4</t>
  </si>
  <si>
    <t>14.1</t>
  </si>
  <si>
    <t>12.5</t>
  </si>
  <si>
    <t>10.4</t>
  </si>
  <si>
    <t>13.9</t>
  </si>
  <si>
    <t>13.8</t>
  </si>
  <si>
    <t>11.9</t>
  </si>
  <si>
    <t>10.7</t>
  </si>
  <si>
    <t>11.3</t>
  </si>
  <si>
    <t>Siragusa - 60 Crescent Place</t>
  </si>
  <si>
    <t>11.2</t>
  </si>
  <si>
    <t>10.8</t>
  </si>
  <si>
    <t>13.5</t>
  </si>
  <si>
    <t>12.6</t>
  </si>
  <si>
    <t>10.3</t>
  </si>
  <si>
    <t>13</t>
  </si>
  <si>
    <t>10.6</t>
  </si>
  <si>
    <t>14.6</t>
  </si>
  <si>
    <t>9.5</t>
  </si>
  <si>
    <t>15.2</t>
  </si>
  <si>
    <t>13.2</t>
  </si>
  <si>
    <t>12.3</t>
  </si>
  <si>
    <t>15.6</t>
  </si>
  <si>
    <t>13.6</t>
  </si>
  <si>
    <t>13.7</t>
  </si>
  <si>
    <t>12.8</t>
  </si>
  <si>
    <t>15.3</t>
  </si>
  <si>
    <t>10.5</t>
  </si>
  <si>
    <t>10.1</t>
  </si>
  <si>
    <t>.</t>
  </si>
  <si>
    <t>9.8</t>
  </si>
  <si>
    <t>9.1</t>
  </si>
  <si>
    <t>15</t>
  </si>
  <si>
    <t>14.5</t>
  </si>
  <si>
    <t>12.9</t>
  </si>
  <si>
    <t>15.8</t>
  </si>
  <si>
    <t>9.4</t>
  </si>
  <si>
    <t>9.2</t>
  </si>
  <si>
    <t>10.9</t>
  </si>
  <si>
    <t>12.1</t>
  </si>
  <si>
    <t>14.</t>
  </si>
  <si>
    <t>14.9</t>
  </si>
  <si>
    <t>12.7</t>
  </si>
  <si>
    <t>2</t>
  </si>
  <si>
    <t>3</t>
  </si>
  <si>
    <t>8.9</t>
  </si>
  <si>
    <t>REVISED 9-20-24</t>
  </si>
  <si>
    <t>01/01/2025 Rate</t>
  </si>
  <si>
    <t>revised 1/6/25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</si>
</sst>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#,##0.000_);[Red]\(#,##0.000\)"/>
    <numFmt numFmtId="166" formatCode="0.0"/>
  </numFmts>
  <fonts count="55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8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G Times"/>
      <family val="1"/>
    </font>
    <font>
      <sz val="14"/>
      <color theme="1"/>
      <name val="CG Times"/>
      <family val="1"/>
    </font>
    <font>
      <b/>
      <sz val="14"/>
      <color theme="1"/>
      <name val="CG Times"/>
      <family val="1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G Times"/>
      <family val="1"/>
    </font>
    <font>
      <sz val="10"/>
      <color theme="1"/>
      <name val="Calibri"/>
      <family val="2"/>
      <scheme val="minor"/>
    </font>
    <font>
      <sz val="9"/>
      <color theme="1"/>
      <name val="CG Times"/>
      <family val="1"/>
    </font>
    <font>
      <sz val="9"/>
      <color theme="1"/>
      <name val="Calibri"/>
      <family val="2"/>
      <scheme val="minor"/>
    </font>
    <font>
      <sz val="8"/>
      <color theme="1"/>
      <name val="CG Times"/>
      <family val="1"/>
    </font>
    <font>
      <sz val="8"/>
      <color theme="1"/>
      <name val="Calibri"/>
      <family val="2"/>
      <scheme val="minor"/>
    </font>
    <font>
      <b/>
      <sz val="10"/>
      <color theme="1"/>
      <name val="CG Times"/>
      <family val="1"/>
    </font>
    <font>
      <b/>
      <sz val="10"/>
      <color theme="1"/>
      <name val="Calibri"/>
      <family val="2"/>
      <scheme val="minor"/>
    </font>
    <font>
      <sz val="8"/>
      <color theme="1"/>
      <name val="Webdings"/>
      <family val="1"/>
      <charset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G Times"/>
      <family val="1"/>
    </font>
    <font>
      <b/>
      <sz val="16"/>
      <name val="CG Times"/>
      <family val="1"/>
    </font>
    <font>
      <b/>
      <sz val="10"/>
      <name val="CG Times"/>
      <family val="1"/>
    </font>
    <font>
      <u/>
      <sz val="7.2"/>
      <color indexed="12"/>
      <name val="CG Times"/>
      <family val="1"/>
    </font>
    <font>
      <b/>
      <u/>
      <sz val="9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u/>
      <sz val="10"/>
      <color indexed="12"/>
      <name val="Arial"/>
      <family val="2"/>
    </font>
    <font>
      <u/>
      <sz val="7.2"/>
      <color indexed="12"/>
      <name val="CG Times"/>
      <family val="1"/>
    </font>
    <font>
      <sz val="10"/>
      <name val="Arial"/>
      <family val="2"/>
    </font>
    <font>
      <b/>
      <sz val="22"/>
      <name val="Arial"/>
      <family val="2"/>
    </font>
    <font>
      <sz val="16"/>
      <name val="Tahoma"/>
      <family val="2"/>
    </font>
    <font>
      <b/>
      <sz val="16"/>
      <name val="Tahoma"/>
      <family val="2"/>
    </font>
    <font>
      <sz val="10"/>
      <name val="Tahoma"/>
      <family val="2"/>
    </font>
    <font>
      <sz val="12"/>
      <name val="Tahoma"/>
      <family val="2"/>
    </font>
    <font>
      <b/>
      <sz val="14"/>
      <name val="Tahoma"/>
      <family val="2"/>
    </font>
    <font>
      <b/>
      <sz val="9"/>
      <name val="Arial"/>
      <family val="2"/>
    </font>
    <font>
      <b/>
      <sz val="12"/>
      <name val="Tahoma"/>
      <family val="2"/>
    </font>
    <font>
      <b/>
      <u/>
      <sz val="8"/>
      <name val="CG Times"/>
      <family val="1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G Times"/>
      <family val="1"/>
    </font>
    <font>
      <sz val="14"/>
      <color theme="1"/>
      <name val="CG Times"/>
      <family val="1"/>
    </font>
    <font>
      <b/>
      <sz val="14"/>
      <color indexed="8"/>
      <name val="CG Times"/>
      <family val="1"/>
    </font>
    <font>
      <sz val="10"/>
      <color theme="1"/>
      <name val="CG Times"/>
      <family val="1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theme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theme="1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2" fillId="0" borderId="0"/>
    <xf numFmtId="0" fontId="25" fillId="0" borderId="0" applyNumberFormat="0" applyFill="0" applyBorder="0" applyAlignment="0" applyProtection="0">
      <alignment vertical="top"/>
      <protection locked="0"/>
    </xf>
    <xf numFmtId="44" fontId="22" fillId="0" borderId="0" applyFont="0" applyFill="0" applyBorder="0" applyAlignment="0" applyProtection="0"/>
    <xf numFmtId="0" fontId="27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/>
    <xf numFmtId="4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230">
    <xf numFmtId="0" fontId="0" fillId="0" borderId="0" xfId="0"/>
    <xf numFmtId="0" fontId="23" fillId="0" borderId="0" xfId="1" applyFont="1" applyFill="1" applyAlignment="1">
      <alignment vertical="center"/>
    </xf>
    <xf numFmtId="49" fontId="23" fillId="0" borderId="0" xfId="1" applyNumberFormat="1" applyFont="1" applyAlignment="1">
      <alignment horizontal="center" vertical="center"/>
    </xf>
    <xf numFmtId="49" fontId="23" fillId="0" borderId="0" xfId="1" applyNumberFormat="1" applyFont="1" applyFill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23" fillId="2" borderId="0" xfId="1" applyFont="1" applyFill="1" applyAlignment="1">
      <alignment vertical="center"/>
    </xf>
    <xf numFmtId="0" fontId="5" fillId="0" borderId="0" xfId="0" applyFont="1" applyProtection="1"/>
    <xf numFmtId="0" fontId="0" fillId="0" borderId="0" xfId="0" applyProtection="1"/>
    <xf numFmtId="0" fontId="7" fillId="0" borderId="0" xfId="0" applyFont="1" applyProtection="1"/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0" fontId="6" fillId="0" borderId="0" xfId="0" applyFont="1" applyProtection="1"/>
    <xf numFmtId="0" fontId="15" fillId="0" borderId="0" xfId="0" applyFont="1" applyAlignment="1" applyProtection="1"/>
    <xf numFmtId="49" fontId="23" fillId="0" borderId="8" xfId="1" applyNumberFormat="1" applyFont="1" applyFill="1" applyBorder="1" applyAlignment="1">
      <alignment horizontal="center" vertical="center"/>
    </xf>
    <xf numFmtId="1" fontId="23" fillId="0" borderId="8" xfId="1" applyNumberFormat="1" applyFont="1" applyFill="1" applyBorder="1" applyAlignment="1">
      <alignment horizontal="center" vertical="center"/>
    </xf>
    <xf numFmtId="49" fontId="23" fillId="0" borderId="11" xfId="1" applyNumberFormat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left" vertical="center"/>
    </xf>
    <xf numFmtId="0" fontId="23" fillId="0" borderId="12" xfId="1" applyFont="1" applyFill="1" applyBorder="1" applyAlignment="1">
      <alignment horizontal="left" vertical="center"/>
    </xf>
    <xf numFmtId="49" fontId="23" fillId="0" borderId="10" xfId="1" applyNumberFormat="1" applyFont="1" applyFill="1" applyBorder="1" applyAlignment="1">
      <alignment horizontal="center" vertical="center"/>
    </xf>
    <xf numFmtId="49" fontId="23" fillId="0" borderId="9" xfId="1" applyNumberFormat="1" applyFont="1" applyFill="1" applyBorder="1" applyAlignment="1">
      <alignment horizontal="center" vertical="center"/>
    </xf>
    <xf numFmtId="2" fontId="12" fillId="0" borderId="23" xfId="0" applyNumberFormat="1" applyFont="1" applyBorder="1" applyAlignment="1" applyProtection="1">
      <alignment horizontal="center" vertical="center"/>
    </xf>
    <xf numFmtId="2" fontId="21" fillId="0" borderId="22" xfId="0" applyNumberFormat="1" applyFont="1" applyBorder="1" applyAlignment="1" applyProtection="1">
      <alignment horizontal="center" vertical="center"/>
    </xf>
    <xf numFmtId="2" fontId="12" fillId="0" borderId="29" xfId="0" applyNumberFormat="1" applyFont="1" applyBorder="1" applyAlignment="1" applyProtection="1">
      <alignment horizontal="center" vertical="center"/>
    </xf>
    <xf numFmtId="0" fontId="10" fillId="0" borderId="28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/>
    </xf>
    <xf numFmtId="0" fontId="0" fillId="0" borderId="0" xfId="0" applyAlignment="1" applyProtection="1"/>
    <xf numFmtId="0" fontId="20" fillId="0" borderId="0" xfId="0" applyFont="1" applyAlignment="1" applyProtection="1">
      <alignment horizontal="center" vertical="center"/>
    </xf>
    <xf numFmtId="164" fontId="11" fillId="0" borderId="34" xfId="0" applyNumberFormat="1" applyFont="1" applyBorder="1" applyAlignment="1" applyProtection="1">
      <alignment horizontal="center" vertical="center"/>
      <protection locked="0"/>
    </xf>
    <xf numFmtId="164" fontId="11" fillId="0" borderId="36" xfId="0" applyNumberFormat="1" applyFont="1" applyBorder="1" applyAlignment="1" applyProtection="1">
      <alignment horizontal="center" vertical="center"/>
      <protection locked="0"/>
    </xf>
    <xf numFmtId="164" fontId="11" fillId="0" borderId="39" xfId="0" applyNumberFormat="1" applyFont="1" applyBorder="1" applyAlignment="1" applyProtection="1">
      <alignment horizontal="center" vertical="center"/>
      <protection locked="0"/>
    </xf>
    <xf numFmtId="0" fontId="32" fillId="0" borderId="18" xfId="7" applyNumberFormat="1" applyFont="1" applyBorder="1" applyAlignment="1" applyProtection="1">
      <alignment horizontal="center" vertical="center"/>
    </xf>
    <xf numFmtId="0" fontId="39" fillId="0" borderId="11" xfId="7" applyNumberFormat="1" applyFont="1" applyBorder="1" applyAlignment="1" applyProtection="1">
      <alignment vertical="center"/>
    </xf>
    <xf numFmtId="0" fontId="32" fillId="0" borderId="17" xfId="7" applyNumberFormat="1" applyFont="1" applyBorder="1" applyAlignment="1" applyProtection="1">
      <alignment horizontal="center" vertical="center"/>
    </xf>
    <xf numFmtId="14" fontId="15" fillId="0" borderId="0" xfId="0" applyNumberFormat="1" applyFont="1" applyAlignment="1" applyProtection="1">
      <alignment horizontal="left"/>
    </xf>
    <xf numFmtId="0" fontId="37" fillId="0" borderId="0" xfId="7" applyNumberFormat="1" applyAlignment="1" applyProtection="1">
      <alignment horizontal="center" vertical="center"/>
    </xf>
    <xf numFmtId="0" fontId="37" fillId="0" borderId="0" xfId="7" applyNumberFormat="1" applyFill="1" applyBorder="1" applyAlignment="1" applyProtection="1">
      <alignment horizontal="center" vertical="center"/>
    </xf>
    <xf numFmtId="0" fontId="30" fillId="0" borderId="0" xfId="7" applyNumberFormat="1" applyFont="1" applyAlignment="1" applyProtection="1">
      <alignment horizontal="center" vertical="center"/>
    </xf>
    <xf numFmtId="0" fontId="30" fillId="0" borderId="0" xfId="7" applyNumberFormat="1" applyFont="1" applyFill="1" applyBorder="1" applyAlignment="1" applyProtection="1">
      <alignment horizontal="center" vertical="center"/>
    </xf>
    <xf numFmtId="0" fontId="29" fillId="0" borderId="0" xfId="7" applyNumberFormat="1" applyFont="1" applyFill="1" applyBorder="1" applyAlignment="1" applyProtection="1">
      <alignment horizontal="left" vertical="center"/>
    </xf>
    <xf numFmtId="0" fontId="32" fillId="0" borderId="0" xfId="7" applyNumberFormat="1" applyFont="1" applyFill="1" applyBorder="1" applyAlignment="1" applyProtection="1">
      <alignment horizontal="left" vertical="center"/>
    </xf>
    <xf numFmtId="0" fontId="29" fillId="0" borderId="0" xfId="7" applyNumberFormat="1" applyFont="1" applyBorder="1" applyAlignment="1" applyProtection="1">
      <alignment horizontal="center" vertical="center"/>
    </xf>
    <xf numFmtId="0" fontId="37" fillId="0" borderId="0" xfId="7" applyNumberFormat="1" applyBorder="1" applyAlignment="1" applyProtection="1">
      <alignment horizontal="center" vertical="center"/>
    </xf>
    <xf numFmtId="0" fontId="32" fillId="0" borderId="0" xfId="7" applyNumberFormat="1" applyFont="1" applyBorder="1" applyAlignment="1" applyProtection="1">
      <alignment horizontal="center" vertical="center"/>
    </xf>
    <xf numFmtId="0" fontId="42" fillId="0" borderId="0" xfId="7" applyNumberFormat="1" applyFont="1" applyAlignment="1" applyProtection="1">
      <alignment horizontal="center" vertical="center"/>
    </xf>
    <xf numFmtId="0" fontId="37" fillId="3" borderId="0" xfId="7" applyNumberFormat="1" applyFill="1" applyBorder="1" applyAlignment="1" applyProtection="1">
      <alignment horizontal="center" vertical="center"/>
    </xf>
    <xf numFmtId="0" fontId="37" fillId="0" borderId="0" xfId="7" applyNumberFormat="1" applyAlignment="1">
      <alignment horizontal="center" vertical="center"/>
    </xf>
    <xf numFmtId="0" fontId="28" fillId="0" borderId="0" xfId="7" applyNumberFormat="1" applyFont="1" applyBorder="1" applyAlignment="1" applyProtection="1">
      <alignment horizontal="center" vertical="center"/>
    </xf>
    <xf numFmtId="0" fontId="32" fillId="0" borderId="0" xfId="7" applyNumberFormat="1" applyFont="1" applyBorder="1" applyAlignment="1" applyProtection="1">
      <alignment vertical="top"/>
    </xf>
    <xf numFmtId="0" fontId="37" fillId="0" borderId="0" xfId="7" applyNumberFormat="1" applyAlignment="1" applyProtection="1">
      <alignment horizontal="left" vertical="center"/>
    </xf>
    <xf numFmtId="0" fontId="40" fillId="0" borderId="4" xfId="7" applyNumberFormat="1" applyFont="1" applyBorder="1" applyAlignment="1" applyProtection="1">
      <alignment vertical="center"/>
    </xf>
    <xf numFmtId="0" fontId="31" fillId="0" borderId="4" xfId="7" applyNumberFormat="1" applyFont="1" applyBorder="1" applyAlignment="1" applyProtection="1">
      <alignment horizontal="right" vertical="center"/>
    </xf>
    <xf numFmtId="0" fontId="31" fillId="0" borderId="4" xfId="7" applyNumberFormat="1" applyFont="1" applyBorder="1" applyAlignment="1" applyProtection="1">
      <alignment horizontal="center" vertical="center"/>
    </xf>
    <xf numFmtId="0" fontId="32" fillId="0" borderId="8" xfId="7" applyNumberFormat="1" applyFont="1" applyBorder="1" applyAlignment="1" applyProtection="1">
      <alignment horizontal="center" vertical="center"/>
    </xf>
    <xf numFmtId="0" fontId="33" fillId="0" borderId="9" xfId="7" applyNumberFormat="1" applyFont="1" applyBorder="1" applyAlignment="1" applyProtection="1">
      <alignment horizontal="center" vertical="center"/>
    </xf>
    <xf numFmtId="0" fontId="33" fillId="0" borderId="4" xfId="7" applyNumberFormat="1" applyFont="1" applyBorder="1" applyAlignment="1" applyProtection="1">
      <alignment horizontal="center" vertical="center"/>
    </xf>
    <xf numFmtId="0" fontId="33" fillId="0" borderId="17" xfId="7" applyNumberFormat="1" applyFont="1" applyBorder="1" applyAlignment="1" applyProtection="1">
      <alignment horizontal="center" vertical="center"/>
    </xf>
    <xf numFmtId="0" fontId="32" fillId="1" borderId="43" xfId="7" applyNumberFormat="1" applyFont="1" applyFill="1" applyBorder="1" applyAlignment="1" applyProtection="1">
      <alignment horizontal="center" vertical="center"/>
    </xf>
    <xf numFmtId="0" fontId="32" fillId="1" borderId="44" xfId="7" applyNumberFormat="1" applyFont="1" applyFill="1" applyBorder="1" applyAlignment="1" applyProtection="1">
      <alignment horizontal="center" vertical="center"/>
    </xf>
    <xf numFmtId="0" fontId="32" fillId="0" borderId="11" xfId="7" applyNumberFormat="1" applyFont="1" applyBorder="1" applyAlignment="1" applyProtection="1">
      <alignment horizontal="center" vertical="center"/>
    </xf>
    <xf numFmtId="0" fontId="40" fillId="1" borderId="8" xfId="7" applyNumberFormat="1" applyFont="1" applyFill="1" applyBorder="1" applyAlignment="1" applyProtection="1">
      <alignment horizontal="center" vertical="center"/>
      <protection locked="0"/>
    </xf>
    <xf numFmtId="0" fontId="39" fillId="1" borderId="46" xfId="7" applyNumberFormat="1" applyFont="1" applyFill="1" applyBorder="1" applyAlignment="1" applyProtection="1">
      <alignment horizontal="center" vertical="center"/>
      <protection locked="0"/>
    </xf>
    <xf numFmtId="0" fontId="39" fillId="1" borderId="8" xfId="7" applyNumberFormat="1" applyFont="1" applyFill="1" applyBorder="1" applyAlignment="1" applyProtection="1">
      <alignment horizontal="center" vertical="center"/>
      <protection locked="0"/>
    </xf>
    <xf numFmtId="0" fontId="40" fillId="1" borderId="37" xfId="7" applyNumberFormat="1" applyFont="1" applyFill="1" applyBorder="1" applyAlignment="1" applyProtection="1">
      <alignment horizontal="center" vertical="center"/>
      <protection locked="0"/>
    </xf>
    <xf numFmtId="0" fontId="39" fillId="1" borderId="50" xfId="7" applyNumberFormat="1" applyFont="1" applyFill="1" applyBorder="1" applyAlignment="1" applyProtection="1">
      <alignment horizontal="center" vertical="center"/>
      <protection locked="0"/>
    </xf>
    <xf numFmtId="0" fontId="40" fillId="0" borderId="0" xfId="7" applyNumberFormat="1" applyFont="1" applyBorder="1" applyAlignment="1">
      <alignment vertical="center"/>
    </xf>
    <xf numFmtId="0" fontId="40" fillId="0" borderId="19" xfId="7" applyNumberFormat="1" applyFont="1" applyBorder="1" applyAlignment="1">
      <alignment horizontal="center" vertical="center"/>
    </xf>
    <xf numFmtId="0" fontId="40" fillId="0" borderId="19" xfId="7" applyNumberFormat="1" applyFont="1" applyBorder="1" applyAlignment="1" applyProtection="1">
      <alignment horizontal="center" vertical="center"/>
    </xf>
    <xf numFmtId="0" fontId="40" fillId="0" borderId="0" xfId="7" applyNumberFormat="1" applyFont="1" applyBorder="1" applyAlignment="1" applyProtection="1">
      <alignment horizontal="center" vertical="center"/>
    </xf>
    <xf numFmtId="0" fontId="40" fillId="0" borderId="0" xfId="7" applyNumberFormat="1" applyFont="1" applyAlignment="1" applyProtection="1">
      <alignment horizontal="center" vertical="center"/>
    </xf>
    <xf numFmtId="0" fontId="34" fillId="0" borderId="0" xfId="7" applyNumberFormat="1" applyFont="1" applyBorder="1" applyAlignment="1" applyProtection="1">
      <alignment horizontal="center" vertical="center"/>
    </xf>
    <xf numFmtId="0" fontId="27" fillId="0" borderId="0" xfId="7" applyNumberFormat="1" applyFont="1" applyAlignment="1" applyProtection="1">
      <alignment horizontal="center" vertical="center"/>
    </xf>
    <xf numFmtId="0" fontId="45" fillId="0" borderId="0" xfId="7" applyNumberFormat="1" applyFont="1" applyBorder="1" applyAlignment="1" applyProtection="1">
      <alignment horizontal="center" vertical="center"/>
    </xf>
    <xf numFmtId="0" fontId="41" fillId="0" borderId="0" xfId="7" applyNumberFormat="1" applyFont="1" applyAlignment="1" applyProtection="1">
      <alignment horizontal="center" vertical="center"/>
    </xf>
    <xf numFmtId="0" fontId="41" fillId="0" borderId="0" xfId="7" applyNumberFormat="1" applyFont="1" applyAlignment="1">
      <alignment horizontal="center" vertical="center"/>
    </xf>
    <xf numFmtId="0" fontId="32" fillId="0" borderId="0" xfId="7" applyNumberFormat="1" applyFont="1" applyAlignment="1" applyProtection="1">
      <alignment horizontal="center" vertical="center"/>
    </xf>
    <xf numFmtId="0" fontId="32" fillId="0" borderId="0" xfId="4" applyNumberFormat="1" applyFont="1" applyFill="1" applyBorder="1" applyAlignment="1">
      <alignment horizontal="center" vertical="center"/>
    </xf>
    <xf numFmtId="0" fontId="28" fillId="0" borderId="0" xfId="4" applyNumberFormat="1" applyFont="1" applyFill="1" applyBorder="1" applyAlignment="1">
      <alignment horizontal="center" vertical="center"/>
    </xf>
    <xf numFmtId="0" fontId="45" fillId="0" borderId="0" xfId="4" applyNumberFormat="1" applyFont="1" applyBorder="1" applyAlignment="1">
      <alignment horizontal="center" vertical="center"/>
    </xf>
    <xf numFmtId="0" fontId="27" fillId="0" borderId="0" xfId="4" applyNumberFormat="1" applyFill="1" applyBorder="1" applyAlignment="1">
      <alignment horizontal="center" vertical="center"/>
    </xf>
    <xf numFmtId="0" fontId="28" fillId="0" borderId="0" xfId="4" applyNumberFormat="1" applyFont="1" applyFill="1" applyBorder="1" applyAlignment="1">
      <alignment horizontal="left" vertical="top"/>
    </xf>
    <xf numFmtId="0" fontId="27" fillId="0" borderId="0" xfId="4" applyNumberFormat="1"/>
    <xf numFmtId="0" fontId="42" fillId="0" borderId="0" xfId="4" applyNumberFormat="1" applyFont="1" applyFill="1" applyBorder="1" applyAlignment="1">
      <alignment horizontal="left" vertical="center"/>
    </xf>
    <xf numFmtId="0" fontId="27" fillId="0" borderId="0" xfId="4" applyNumberFormat="1" applyAlignment="1"/>
    <xf numFmtId="0" fontId="28" fillId="0" borderId="0" xfId="4" applyNumberFormat="1" applyFont="1" applyFill="1" applyBorder="1" applyAlignment="1">
      <alignment vertical="top" wrapText="1"/>
    </xf>
    <xf numFmtId="0" fontId="28" fillId="0" borderId="0" xfId="4" applyNumberFormat="1" applyFont="1" applyBorder="1" applyAlignment="1">
      <alignment vertical="top"/>
    </xf>
    <xf numFmtId="0" fontId="32" fillId="0" borderId="0" xfId="4" applyNumberFormat="1" applyFont="1" applyBorder="1" applyAlignment="1">
      <alignment horizontal="center" vertical="center"/>
    </xf>
    <xf numFmtId="0" fontId="27" fillId="0" borderId="0" xfId="4" applyNumberFormat="1" applyBorder="1" applyAlignment="1">
      <alignment horizontal="center" vertical="center"/>
    </xf>
    <xf numFmtId="0" fontId="28" fillId="0" borderId="0" xfId="4" applyNumberFormat="1" applyFont="1" applyBorder="1" applyAlignment="1">
      <alignment horizontal="center" vertical="center"/>
    </xf>
    <xf numFmtId="0" fontId="44" fillId="0" borderId="0" xfId="4" applyNumberFormat="1" applyFont="1" applyFill="1" applyBorder="1" applyAlignment="1">
      <alignment vertical="top" wrapText="1"/>
    </xf>
    <xf numFmtId="0" fontId="46" fillId="0" borderId="0" xfId="7" applyNumberFormat="1" applyFont="1" applyAlignment="1">
      <alignment horizontal="center" vertical="center"/>
    </xf>
    <xf numFmtId="0" fontId="47" fillId="0" borderId="0" xfId="10" applyNumberFormat="1" applyAlignment="1" applyProtection="1">
      <alignment horizontal="center" vertical="center"/>
    </xf>
    <xf numFmtId="44" fontId="39" fillId="0" borderId="51" xfId="8" applyNumberFormat="1" applyFont="1" applyFill="1" applyBorder="1" applyAlignment="1" applyProtection="1">
      <alignment vertical="center"/>
    </xf>
    <xf numFmtId="44" fontId="39" fillId="0" borderId="11" xfId="8" applyNumberFormat="1" applyFont="1" applyFill="1" applyBorder="1" applyAlignment="1" applyProtection="1">
      <alignment vertical="center"/>
    </xf>
    <xf numFmtId="40" fontId="39" fillId="0" borderId="17" xfId="7" applyNumberFormat="1" applyFont="1" applyBorder="1" applyAlignment="1" applyProtection="1">
      <alignment vertical="center"/>
    </xf>
    <xf numFmtId="165" fontId="32" fillId="0" borderId="18" xfId="7" applyNumberFormat="1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center"/>
    </xf>
    <xf numFmtId="164" fontId="52" fillId="0" borderId="34" xfId="0" applyNumberFormat="1" applyFont="1" applyBorder="1" applyAlignment="1" applyProtection="1">
      <alignment horizontal="center" vertical="center"/>
      <protection locked="0"/>
    </xf>
    <xf numFmtId="0" fontId="39" fillId="0" borderId="11" xfId="7" applyNumberFormat="1" applyFont="1" applyBorder="1" applyAlignment="1" applyProtection="1">
      <alignment horizontal="center" vertical="center"/>
      <protection locked="0"/>
    </xf>
    <xf numFmtId="0" fontId="39" fillId="0" borderId="8" xfId="7" applyNumberFormat="1" applyFont="1" applyBorder="1" applyAlignment="1" applyProtection="1">
      <alignment horizontal="center" vertical="center"/>
      <protection locked="0"/>
    </xf>
    <xf numFmtId="0" fontId="39" fillId="0" borderId="17" xfId="7" applyNumberFormat="1" applyFont="1" applyBorder="1" applyAlignment="1" applyProtection="1">
      <alignment horizontal="center" vertical="center"/>
      <protection locked="0"/>
    </xf>
    <xf numFmtId="2" fontId="12" fillId="0" borderId="23" xfId="0" applyNumberFormat="1" applyFont="1" applyBorder="1" applyAlignment="1" applyProtection="1">
      <alignment horizontal="center" vertical="center"/>
      <protection locked="0"/>
    </xf>
    <xf numFmtId="166" fontId="23" fillId="0" borderId="9" xfId="3" applyNumberFormat="1" applyFont="1" applyFill="1" applyBorder="1" applyAlignment="1">
      <alignment horizontal="center" vertical="center"/>
    </xf>
    <xf numFmtId="166" fontId="23" fillId="0" borderId="9" xfId="1" applyNumberFormat="1" applyFont="1" applyFill="1" applyBorder="1" applyAlignment="1">
      <alignment horizontal="center" vertical="center"/>
    </xf>
    <xf numFmtId="166" fontId="23" fillId="0" borderId="8" xfId="3" applyNumberFormat="1" applyFont="1" applyFill="1" applyBorder="1" applyAlignment="1">
      <alignment horizontal="center" vertical="center"/>
    </xf>
    <xf numFmtId="166" fontId="23" fillId="0" borderId="8" xfId="1" applyNumberFormat="1" applyFont="1" applyFill="1" applyBorder="1" applyAlignment="1">
      <alignment horizontal="center" vertical="center"/>
    </xf>
    <xf numFmtId="49" fontId="23" fillId="0" borderId="16" xfId="1" applyNumberFormat="1" applyFont="1" applyFill="1" applyBorder="1" applyAlignment="1">
      <alignment horizontal="center" vertical="center" wrapText="1"/>
    </xf>
    <xf numFmtId="0" fontId="23" fillId="0" borderId="15" xfId="1" applyNumberFormat="1" applyFont="1" applyFill="1" applyBorder="1" applyAlignment="1">
      <alignment horizontal="center" vertical="center" wrapText="1"/>
    </xf>
    <xf numFmtId="0" fontId="23" fillId="0" borderId="14" xfId="1" applyNumberFormat="1" applyFont="1" applyFill="1" applyBorder="1" applyAlignment="1">
      <alignment horizontal="left" vertical="center" wrapText="1"/>
    </xf>
    <xf numFmtId="0" fontId="23" fillId="0" borderId="14" xfId="1" applyNumberFormat="1" applyFont="1" applyFill="1" applyBorder="1" applyAlignment="1">
      <alignment horizontal="center" vertical="center" wrapText="1"/>
    </xf>
    <xf numFmtId="0" fontId="23" fillId="0" borderId="13" xfId="1" applyNumberFormat="1" applyFont="1" applyFill="1" applyBorder="1" applyAlignment="1">
      <alignment horizontal="center" vertical="center" wrapText="1"/>
    </xf>
    <xf numFmtId="49" fontId="23" fillId="0" borderId="0" xfId="1" applyNumberFormat="1" applyFont="1" applyFill="1" applyAlignment="1">
      <alignment horizontal="center" vertical="center" wrapText="1"/>
    </xf>
    <xf numFmtId="0" fontId="23" fillId="4" borderId="0" xfId="1" applyFont="1" applyFill="1" applyAlignment="1">
      <alignment horizontal="left" vertical="center"/>
    </xf>
    <xf numFmtId="0" fontId="53" fillId="0" borderId="0" xfId="0" applyFont="1"/>
    <xf numFmtId="0" fontId="0" fillId="0" borderId="0" xfId="0" applyAlignment="1">
      <alignment wrapText="1"/>
    </xf>
    <xf numFmtId="0" fontId="0" fillId="0" borderId="0" xfId="0" quotePrefix="1" applyAlignment="1">
      <alignment wrapText="1"/>
    </xf>
    <xf numFmtId="49" fontId="39" fillId="0" borderId="11" xfId="7" applyNumberFormat="1" applyFont="1" applyBorder="1" applyAlignment="1" applyProtection="1">
      <alignment horizontal="center" vertical="center"/>
      <protection locked="0"/>
    </xf>
    <xf numFmtId="49" fontId="39" fillId="0" borderId="8" xfId="7" applyNumberFormat="1" applyFont="1" applyBorder="1" applyAlignment="1" applyProtection="1">
      <alignment horizontal="center" vertical="center"/>
      <protection locked="0"/>
    </xf>
    <xf numFmtId="49" fontId="39" fillId="0" borderId="17" xfId="7" applyNumberFormat="1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2" fillId="0" borderId="45" xfId="0" applyFont="1" applyBorder="1" applyAlignment="1" applyProtection="1">
      <alignment horizontal="left" vertical="center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12" fillId="0" borderId="46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12" fillId="0" borderId="27" xfId="0" applyFont="1" applyBorder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shrinkToFit="1"/>
    </xf>
    <xf numFmtId="0" fontId="18" fillId="0" borderId="0" xfId="0" applyFont="1" applyAlignment="1" applyProtection="1">
      <alignment shrinkToFit="1"/>
    </xf>
    <xf numFmtId="14" fontId="15" fillId="0" borderId="0" xfId="0" applyNumberFormat="1" applyFont="1" applyAlignment="1" applyProtection="1">
      <alignment horizontal="left"/>
    </xf>
    <xf numFmtId="0" fontId="15" fillId="0" borderId="0" xfId="0" applyFont="1" applyAlignment="1" applyProtection="1">
      <alignment horizontal="left"/>
    </xf>
    <xf numFmtId="0" fontId="7" fillId="0" borderId="6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6" fillId="0" borderId="7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 vertical="center" shrinkToFit="1"/>
    </xf>
    <xf numFmtId="0" fontId="12" fillId="0" borderId="47" xfId="0" applyFont="1" applyBorder="1" applyAlignment="1" applyProtection="1">
      <alignment horizontal="left" vertical="center"/>
      <protection locked="0"/>
    </xf>
    <xf numFmtId="0" fontId="12" fillId="0" borderId="48" xfId="0" applyFont="1" applyBorder="1" applyAlignment="1" applyProtection="1">
      <alignment horizontal="left" vertical="center"/>
      <protection locked="0"/>
    </xf>
    <xf numFmtId="0" fontId="12" fillId="0" borderId="49" xfId="0" applyFont="1" applyBorder="1" applyAlignment="1" applyProtection="1">
      <alignment horizontal="left" vertical="center"/>
      <protection locked="0"/>
    </xf>
    <xf numFmtId="0" fontId="11" fillId="0" borderId="40" xfId="0" applyFont="1" applyBorder="1" applyAlignment="1" applyProtection="1">
      <alignment horizontal="left" vertical="center"/>
      <protection locked="0"/>
    </xf>
    <xf numFmtId="0" fontId="12" fillId="0" borderId="31" xfId="0" applyFont="1" applyBorder="1" applyAlignment="1" applyProtection="1">
      <alignment horizontal="left" vertical="center"/>
      <protection locked="0"/>
    </xf>
    <xf numFmtId="0" fontId="12" fillId="0" borderId="32" xfId="0" applyFont="1" applyBorder="1" applyAlignment="1" applyProtection="1">
      <alignment horizontal="left" vertical="center"/>
      <protection locked="0"/>
    </xf>
    <xf numFmtId="0" fontId="11" fillId="0" borderId="30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/>
    <xf numFmtId="0" fontId="0" fillId="0" borderId="6" xfId="0" applyBorder="1" applyAlignment="1" applyProtection="1"/>
    <xf numFmtId="0" fontId="6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0" fillId="0" borderId="41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/>
    </xf>
    <xf numFmtId="0" fontId="10" fillId="0" borderId="28" xfId="0" applyFont="1" applyBorder="1" applyAlignment="1" applyProtection="1">
      <alignment horizontal="center" vertical="center"/>
    </xf>
    <xf numFmtId="0" fontId="12" fillId="0" borderId="42" xfId="0" applyFont="1" applyBorder="1" applyAlignment="1" applyProtection="1">
      <alignment horizontal="left" vertical="center"/>
      <protection locked="0"/>
    </xf>
    <xf numFmtId="0" fontId="12" fillId="0" borderId="43" xfId="0" applyFont="1" applyBorder="1" applyAlignment="1" applyProtection="1">
      <alignment horizontal="left" vertical="center"/>
      <protection locked="0"/>
    </xf>
    <xf numFmtId="0" fontId="12" fillId="0" borderId="44" xfId="0" applyFont="1" applyBorder="1" applyAlignment="1" applyProtection="1">
      <alignment horizontal="left" vertical="center"/>
      <protection locked="0"/>
    </xf>
    <xf numFmtId="0" fontId="11" fillId="0" borderId="35" xfId="0" applyFont="1" applyBorder="1" applyAlignment="1" applyProtection="1">
      <alignment horizontal="left" vertical="center"/>
      <protection locked="0"/>
    </xf>
    <xf numFmtId="0" fontId="12" fillId="0" borderId="24" xfId="0" applyFont="1" applyBorder="1" applyAlignment="1" applyProtection="1">
      <alignment horizontal="left" vertical="center"/>
      <protection locked="0"/>
    </xf>
    <xf numFmtId="0" fontId="12" fillId="0" borderId="25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/>
    <xf numFmtId="0" fontId="2" fillId="0" borderId="0" xfId="0" applyFont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/>
    </xf>
    <xf numFmtId="0" fontId="48" fillId="0" borderId="6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 shrinkToFit="1"/>
    </xf>
    <xf numFmtId="0" fontId="8" fillId="0" borderId="6" xfId="0" applyFont="1" applyBorder="1" applyAlignment="1" applyProtection="1">
      <alignment horizontal="left"/>
      <protection locked="0"/>
    </xf>
    <xf numFmtId="0" fontId="0" fillId="0" borderId="6" xfId="0" applyFont="1" applyBorder="1" applyAlignment="1" applyProtection="1">
      <alignment horizontal="left"/>
      <protection locked="0"/>
    </xf>
    <xf numFmtId="49" fontId="7" fillId="0" borderId="0" xfId="0" applyNumberFormat="1" applyFont="1" applyAlignment="1" applyProtection="1"/>
    <xf numFmtId="49" fontId="0" fillId="0" borderId="0" xfId="0" applyNumberFormat="1" applyAlignment="1" applyProtection="1"/>
    <xf numFmtId="0" fontId="51" fillId="0" borderId="6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</xf>
    <xf numFmtId="0" fontId="7" fillId="0" borderId="0" xfId="0" applyFont="1" applyAlignment="1" applyProtection="1"/>
    <xf numFmtId="0" fontId="7" fillId="0" borderId="0" xfId="0" applyFont="1" applyBorder="1" applyAlignment="1" applyProtection="1"/>
    <xf numFmtId="0" fontId="51" fillId="0" borderId="6" xfId="0" applyFont="1" applyBorder="1" applyAlignment="1" applyProtection="1">
      <alignment horizontal="center"/>
    </xf>
    <xf numFmtId="0" fontId="49" fillId="0" borderId="6" xfId="0" applyFont="1" applyBorder="1" applyAlignment="1" applyProtection="1">
      <alignment horizontal="left"/>
    </xf>
    <xf numFmtId="0" fontId="48" fillId="0" borderId="6" xfId="0" applyFont="1" applyBorder="1" applyAlignment="1" applyProtection="1">
      <alignment horizontal="left"/>
    </xf>
    <xf numFmtId="0" fontId="12" fillId="0" borderId="52" xfId="0" applyFont="1" applyBorder="1" applyAlignment="1" applyProtection="1">
      <alignment horizontal="left" vertical="center" wrapText="1"/>
      <protection locked="0"/>
    </xf>
    <xf numFmtId="0" fontId="12" fillId="0" borderId="18" xfId="0" applyFont="1" applyBorder="1" applyAlignment="1" applyProtection="1">
      <alignment horizontal="left" vertical="center" wrapText="1"/>
      <protection locked="0"/>
    </xf>
    <xf numFmtId="0" fontId="12" fillId="0" borderId="54" xfId="0" applyFont="1" applyBorder="1" applyAlignment="1" applyProtection="1">
      <alignment horizontal="left" vertical="center" wrapText="1"/>
      <protection locked="0"/>
    </xf>
    <xf numFmtId="0" fontId="12" fillId="0" borderId="53" xfId="0" applyFont="1" applyBorder="1" applyAlignment="1" applyProtection="1">
      <alignment horizontal="left" vertical="center" wrapText="1"/>
      <protection locked="0"/>
    </xf>
    <xf numFmtId="0" fontId="12" fillId="0" borderId="45" xfId="0" applyFont="1" applyBorder="1" applyAlignment="1" applyProtection="1">
      <alignment horizontal="left" vertical="center" wrapText="1"/>
      <protection locked="0"/>
    </xf>
    <xf numFmtId="0" fontId="12" fillId="0" borderId="8" xfId="0" applyFont="1" applyBorder="1" applyAlignment="1" applyProtection="1">
      <alignment horizontal="left" vertical="center" wrapText="1"/>
      <protection locked="0"/>
    </xf>
    <xf numFmtId="0" fontId="12" fillId="0" borderId="46" xfId="0" applyFont="1" applyBorder="1" applyAlignment="1" applyProtection="1">
      <alignment horizontal="left" vertical="center" wrapText="1"/>
      <protection locked="0"/>
    </xf>
    <xf numFmtId="0" fontId="12" fillId="0" borderId="42" xfId="0" applyFont="1" applyBorder="1" applyAlignment="1" applyProtection="1">
      <alignment horizontal="left" vertical="center" wrapText="1"/>
      <protection locked="0"/>
    </xf>
    <xf numFmtId="0" fontId="12" fillId="0" borderId="43" xfId="0" applyFont="1" applyBorder="1" applyAlignment="1" applyProtection="1">
      <alignment horizontal="left" vertical="center" wrapText="1"/>
      <protection locked="0"/>
    </xf>
    <xf numFmtId="0" fontId="12" fillId="0" borderId="44" xfId="0" applyFont="1" applyBorder="1" applyAlignment="1" applyProtection="1">
      <alignment horizontal="left" vertical="center" wrapText="1"/>
      <protection locked="0"/>
    </xf>
    <xf numFmtId="0" fontId="30" fillId="0" borderId="16" xfId="7" applyNumberFormat="1" applyFont="1" applyBorder="1" applyAlignment="1" applyProtection="1">
      <alignment horizontal="center" vertical="center"/>
    </xf>
    <xf numFmtId="0" fontId="30" fillId="0" borderId="12" xfId="7" applyNumberFormat="1" applyFont="1" applyBorder="1" applyAlignment="1" applyProtection="1">
      <alignment horizontal="center" vertical="center"/>
    </xf>
    <xf numFmtId="0" fontId="31" fillId="0" borderId="33" xfId="7" applyNumberFormat="1" applyFont="1" applyBorder="1" applyAlignment="1" applyProtection="1">
      <alignment horizontal="center" vertical="center" shrinkToFit="1"/>
    </xf>
    <xf numFmtId="0" fontId="31" fillId="0" borderId="0" xfId="7" applyNumberFormat="1" applyFont="1" applyBorder="1" applyAlignment="1" applyProtection="1">
      <alignment horizontal="center" vertical="center" shrinkToFit="1"/>
    </xf>
    <xf numFmtId="0" fontId="38" fillId="0" borderId="0" xfId="7" applyNumberFormat="1" applyFont="1" applyAlignment="1" applyProtection="1">
      <alignment horizontal="center" vertical="center"/>
    </xf>
    <xf numFmtId="0" fontId="29" fillId="0" borderId="0" xfId="7" applyNumberFormat="1" applyFont="1" applyFill="1" applyBorder="1" applyAlignment="1" applyProtection="1">
      <alignment horizontal="center" vertical="center"/>
    </xf>
    <xf numFmtId="0" fontId="43" fillId="0" borderId="1" xfId="7" applyNumberFormat="1" applyFont="1" applyBorder="1" applyAlignment="1" applyProtection="1">
      <alignment horizontal="left" vertical="center"/>
      <protection locked="0"/>
    </xf>
    <xf numFmtId="0" fontId="29" fillId="0" borderId="0" xfId="7" applyNumberFormat="1" applyFont="1" applyAlignment="1" applyProtection="1">
      <alignment horizontal="center" vertical="center"/>
    </xf>
    <xf numFmtId="0" fontId="32" fillId="0" borderId="0" xfId="7" applyNumberFormat="1" applyFont="1" applyFill="1" applyBorder="1" applyAlignment="1" applyProtection="1">
      <alignment horizontal="center" vertical="center"/>
    </xf>
    <xf numFmtId="0" fontId="39" fillId="0" borderId="1" xfId="7" applyNumberFormat="1" applyFont="1" applyBorder="1" applyAlignment="1" applyProtection="1">
      <alignment horizontal="left" vertical="center"/>
    </xf>
    <xf numFmtId="0" fontId="28" fillId="0" borderId="0" xfId="7" applyNumberFormat="1" applyFont="1" applyFill="1" applyBorder="1" applyAlignment="1" applyProtection="1">
      <alignment horizontal="center" vertical="center"/>
    </xf>
    <xf numFmtId="0" fontId="39" fillId="0" borderId="1" xfId="7" applyNumberFormat="1" applyFont="1" applyBorder="1" applyAlignment="1" applyProtection="1">
      <alignment horizontal="center" vertical="center"/>
    </xf>
    <xf numFmtId="0" fontId="37" fillId="0" borderId="1" xfId="7" applyNumberFormat="1" applyBorder="1" applyAlignment="1" applyProtection="1">
      <alignment horizontal="center" vertical="center"/>
    </xf>
    <xf numFmtId="0" fontId="39" fillId="0" borderId="1" xfId="7" applyNumberFormat="1" applyFont="1" applyBorder="1" applyAlignment="1" applyProtection="1">
      <alignment horizontal="center" vertical="center"/>
      <protection locked="0"/>
    </xf>
    <xf numFmtId="0" fontId="37" fillId="0" borderId="1" xfId="7" applyNumberFormat="1" applyBorder="1" applyAlignment="1" applyProtection="1">
      <alignment horizontal="center" vertical="center"/>
      <protection locked="0"/>
    </xf>
    <xf numFmtId="0" fontId="40" fillId="1" borderId="45" xfId="7" applyNumberFormat="1" applyFont="1" applyFill="1" applyBorder="1" applyAlignment="1" applyProtection="1">
      <alignment horizontal="center" vertical="center"/>
      <protection locked="0"/>
    </xf>
    <xf numFmtId="0" fontId="40" fillId="1" borderId="8" xfId="7" applyNumberFormat="1" applyFont="1" applyFill="1" applyBorder="1" applyAlignment="1" applyProtection="1">
      <alignment horizontal="center" vertical="center"/>
      <protection locked="0"/>
    </xf>
    <xf numFmtId="0" fontId="39" fillId="1" borderId="45" xfId="7" applyNumberFormat="1" applyFont="1" applyFill="1" applyBorder="1" applyAlignment="1" applyProtection="1">
      <alignment horizontal="center" vertical="center"/>
      <protection locked="0"/>
    </xf>
    <xf numFmtId="0" fontId="39" fillId="1" borderId="8" xfId="7" applyNumberFormat="1" applyFont="1" applyFill="1" applyBorder="1" applyAlignment="1" applyProtection="1">
      <alignment horizontal="center" vertical="center"/>
      <protection locked="0"/>
    </xf>
    <xf numFmtId="0" fontId="39" fillId="0" borderId="1" xfId="7" applyNumberFormat="1" applyFont="1" applyBorder="1" applyAlignment="1" applyProtection="1">
      <alignment horizontal="left" vertical="center"/>
      <protection locked="0"/>
    </xf>
    <xf numFmtId="0" fontId="39" fillId="0" borderId="3" xfId="7" applyNumberFormat="1" applyFont="1" applyBorder="1" applyAlignment="1" applyProtection="1">
      <alignment horizontal="left" vertical="center"/>
      <protection locked="0"/>
    </xf>
    <xf numFmtId="0" fontId="28" fillId="0" borderId="38" xfId="7" applyNumberFormat="1" applyFont="1" applyBorder="1" applyAlignment="1" applyProtection="1">
      <alignment horizontal="center" vertical="center" shrinkToFit="1"/>
    </xf>
    <xf numFmtId="0" fontId="28" fillId="0" borderId="19" xfId="7" applyNumberFormat="1" applyFont="1" applyBorder="1" applyAlignment="1" applyProtection="1">
      <alignment horizontal="center" vertical="center" shrinkToFit="1"/>
    </xf>
    <xf numFmtId="0" fontId="28" fillId="0" borderId="20" xfId="7" applyNumberFormat="1" applyFont="1" applyBorder="1" applyAlignment="1" applyProtection="1">
      <alignment horizontal="center" vertical="center" shrinkToFit="1"/>
    </xf>
    <xf numFmtId="0" fontId="32" fillId="1" borderId="42" xfId="7" applyNumberFormat="1" applyFont="1" applyFill="1" applyBorder="1" applyAlignment="1" applyProtection="1">
      <alignment horizontal="center" vertical="center"/>
    </xf>
    <xf numFmtId="0" fontId="32" fillId="1" borderId="43" xfId="7" applyNumberFormat="1" applyFont="1" applyFill="1" applyBorder="1" applyAlignment="1" applyProtection="1">
      <alignment horizontal="center" vertical="center"/>
    </xf>
    <xf numFmtId="0" fontId="32" fillId="0" borderId="4" xfId="7" applyNumberFormat="1" applyFont="1" applyBorder="1" applyAlignment="1" applyProtection="1">
      <alignment horizontal="left" vertical="center"/>
      <protection locked="0"/>
    </xf>
    <xf numFmtId="0" fontId="32" fillId="0" borderId="5" xfId="7" applyNumberFormat="1" applyFont="1" applyBorder="1" applyAlignment="1" applyProtection="1">
      <alignment horizontal="center" vertical="center"/>
    </xf>
    <xf numFmtId="0" fontId="39" fillId="1" borderId="52" xfId="7" applyNumberFormat="1" applyFont="1" applyFill="1" applyBorder="1" applyAlignment="1" applyProtection="1">
      <alignment horizontal="center" vertical="center"/>
      <protection locked="0"/>
    </xf>
    <xf numFmtId="0" fontId="39" fillId="1" borderId="11" xfId="7" applyNumberFormat="1" applyFont="1" applyFill="1" applyBorder="1" applyAlignment="1" applyProtection="1">
      <alignment horizontal="center" vertical="center"/>
      <protection locked="0"/>
    </xf>
    <xf numFmtId="0" fontId="40" fillId="0" borderId="19" xfId="7" applyNumberFormat="1" applyFont="1" applyBorder="1" applyAlignment="1">
      <alignment horizontal="left" vertical="center"/>
    </xf>
    <xf numFmtId="0" fontId="40" fillId="0" borderId="7" xfId="7" applyNumberFormat="1" applyFont="1" applyBorder="1" applyAlignment="1" applyProtection="1">
      <alignment horizontal="center" vertical="center"/>
    </xf>
    <xf numFmtId="0" fontId="40" fillId="1" borderId="52" xfId="7" applyNumberFormat="1" applyFont="1" applyFill="1" applyBorder="1" applyAlignment="1" applyProtection="1">
      <alignment horizontal="center" vertical="center"/>
      <protection locked="0"/>
    </xf>
    <xf numFmtId="0" fontId="40" fillId="1" borderId="11" xfId="7" applyNumberFormat="1" applyFont="1" applyFill="1" applyBorder="1" applyAlignment="1" applyProtection="1">
      <alignment horizontal="center" vertical="center"/>
      <protection locked="0"/>
    </xf>
    <xf numFmtId="0" fontId="34" fillId="0" borderId="0" xfId="7" applyNumberFormat="1" applyFont="1" applyBorder="1" applyAlignment="1" applyProtection="1">
      <alignment horizontal="center" vertical="center"/>
    </xf>
    <xf numFmtId="0" fontId="45" fillId="0" borderId="1" xfId="7" applyNumberFormat="1" applyFont="1" applyBorder="1" applyAlignment="1" applyProtection="1">
      <alignment horizontal="center" vertical="center"/>
      <protection locked="0"/>
    </xf>
    <xf numFmtId="0" fontId="32" fillId="0" borderId="4" xfId="4" applyNumberFormat="1" applyFont="1" applyFill="1" applyBorder="1" applyAlignment="1" applyProtection="1">
      <alignment horizontal="center" vertical="center"/>
      <protection locked="0"/>
    </xf>
    <xf numFmtId="0" fontId="45" fillId="0" borderId="4" xfId="4" applyNumberFormat="1" applyFont="1" applyBorder="1" applyAlignment="1" applyProtection="1">
      <alignment horizontal="center" vertical="center"/>
      <protection locked="0"/>
    </xf>
    <xf numFmtId="0" fontId="28" fillId="0" borderId="0" xfId="4" applyNumberFormat="1" applyFont="1" applyFill="1" applyBorder="1" applyAlignment="1">
      <alignment horizontal="center" vertical="top"/>
    </xf>
    <xf numFmtId="0" fontId="28" fillId="0" borderId="0" xfId="4" applyNumberFormat="1" applyFont="1" applyFill="1" applyBorder="1" applyAlignment="1">
      <alignment horizontal="center" vertical="top" wrapText="1"/>
    </xf>
    <xf numFmtId="0" fontId="27" fillId="0" borderId="4" xfId="4" applyNumberFormat="1" applyBorder="1" applyAlignment="1" applyProtection="1">
      <alignment horizontal="center" vertical="center"/>
    </xf>
    <xf numFmtId="0" fontId="32" fillId="0" borderId="4" xfId="4" applyNumberFormat="1" applyFont="1" applyFill="1" applyBorder="1" applyAlignment="1" applyProtection="1">
      <alignment horizontal="center" vertical="center"/>
    </xf>
    <xf numFmtId="0" fontId="26" fillId="0" borderId="0" xfId="2" applyFont="1" applyAlignment="1" applyProtection="1">
      <alignment horizontal="left" vertical="center"/>
    </xf>
  </cellXfs>
  <cellStyles count="11">
    <cellStyle name="Comma 2" xfId="9" xr:uid="{00000000-0005-0000-0000-000000000000}"/>
    <cellStyle name="Currency 2" xfId="3" xr:uid="{00000000-0005-0000-0000-000001000000}"/>
    <cellStyle name="Currency 3" xfId="8" xr:uid="{00000000-0005-0000-0000-000002000000}"/>
    <cellStyle name="Hyperlink" xfId="2" builtinId="8"/>
    <cellStyle name="Hyperlink 2" xfId="5" xr:uid="{00000000-0005-0000-0000-000004000000}"/>
    <cellStyle name="Hyperlink 3" xfId="6" xr:uid="{00000000-0005-0000-0000-000005000000}"/>
    <cellStyle name="Hyperlink 4" xfId="10" xr:uid="{00000000-0005-0000-0000-000006000000}"/>
    <cellStyle name="Normal" xfId="0" builtinId="0"/>
    <cellStyle name="Normal 2" xfId="1" xr:uid="{00000000-0005-0000-0000-000008000000}"/>
    <cellStyle name="Normal 3" xfId="4" xr:uid="{00000000-0005-0000-0000-000009000000}"/>
    <cellStyle name="Normal 4" xfId="7" xr:uid="{00000000-0005-0000-0000-00000A000000}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7</xdr:row>
          <xdr:rowOff>114300</xdr:rowOff>
        </xdr:from>
        <xdr:to>
          <xdr:col>13</xdr:col>
          <xdr:colOff>428625</xdr:colOff>
          <xdr:row>15</xdr:row>
          <xdr:rowOff>9525</xdr:rowOff>
        </xdr:to>
        <xdr:sp macro="" textlink="">
          <xdr:nvSpPr>
            <xdr:cNvPr id="5125" name="Object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7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37"/>
  <sheetViews>
    <sheetView topLeftCell="A4" workbookViewId="0">
      <selection activeCell="B11" sqref="B11"/>
    </sheetView>
  </sheetViews>
  <sheetFormatPr defaultRowHeight="15"/>
  <cols>
    <col min="2" max="2" width="82.42578125" style="114" customWidth="1"/>
  </cols>
  <sheetData>
    <row r="2" spans="1:2">
      <c r="A2" s="113" t="s">
        <v>192</v>
      </c>
    </row>
    <row r="3" spans="1:2">
      <c r="B3" s="114" t="s">
        <v>190</v>
      </c>
    </row>
    <row r="4" spans="1:2">
      <c r="B4" s="114" t="s">
        <v>191</v>
      </c>
    </row>
    <row r="7" spans="1:2">
      <c r="A7" s="113" t="s">
        <v>193</v>
      </c>
    </row>
    <row r="8" spans="1:2" ht="45">
      <c r="B8" s="114" t="s">
        <v>194</v>
      </c>
    </row>
    <row r="10" spans="1:2" ht="30">
      <c r="B10" s="114" t="s">
        <v>210</v>
      </c>
    </row>
    <row r="12" spans="1:2">
      <c r="B12" s="114" t="s">
        <v>195</v>
      </c>
    </row>
    <row r="13" spans="1:2">
      <c r="B13" s="115" t="s">
        <v>197</v>
      </c>
    </row>
    <row r="14" spans="1:2">
      <c r="B14" s="115" t="s">
        <v>198</v>
      </c>
    </row>
    <row r="15" spans="1:2">
      <c r="B15" s="115" t="s">
        <v>199</v>
      </c>
    </row>
    <row r="16" spans="1:2">
      <c r="B16" s="115" t="s">
        <v>200</v>
      </c>
    </row>
    <row r="17" spans="1:2">
      <c r="B17" s="115" t="s">
        <v>201</v>
      </c>
    </row>
    <row r="18" spans="1:2">
      <c r="B18" s="115" t="s">
        <v>202</v>
      </c>
    </row>
    <row r="19" spans="1:2" ht="30">
      <c r="B19" s="115" t="s">
        <v>203</v>
      </c>
    </row>
    <row r="21" spans="1:2">
      <c r="B21" s="114" t="s">
        <v>196</v>
      </c>
    </row>
    <row r="22" spans="1:2">
      <c r="B22" s="115" t="s">
        <v>204</v>
      </c>
    </row>
    <row r="23" spans="1:2">
      <c r="B23" s="115" t="s">
        <v>205</v>
      </c>
    </row>
    <row r="24" spans="1:2" ht="30">
      <c r="B24" s="115" t="s">
        <v>203</v>
      </c>
    </row>
    <row r="26" spans="1:2">
      <c r="B26" s="114" t="s">
        <v>208</v>
      </c>
    </row>
    <row r="27" spans="1:2">
      <c r="B27" s="115" t="s">
        <v>209</v>
      </c>
    </row>
    <row r="28" spans="1:2">
      <c r="B28" s="115" t="s">
        <v>206</v>
      </c>
    </row>
    <row r="29" spans="1:2" ht="30">
      <c r="B29" s="115" t="s">
        <v>207</v>
      </c>
    </row>
    <row r="32" spans="1:2">
      <c r="A32" s="113" t="s">
        <v>211</v>
      </c>
    </row>
    <row r="33" spans="2:2">
      <c r="B33" s="115" t="s">
        <v>214</v>
      </c>
    </row>
    <row r="34" spans="2:2">
      <c r="B34" s="115" t="s">
        <v>212</v>
      </c>
    </row>
    <row r="35" spans="2:2">
      <c r="B35" s="115" t="s">
        <v>215</v>
      </c>
    </row>
    <row r="36" spans="2:2">
      <c r="B36" s="115" t="s">
        <v>213</v>
      </c>
    </row>
    <row r="37" spans="2:2">
      <c r="B37" s="115" t="s">
        <v>216</v>
      </c>
    </row>
  </sheetData>
  <sheetProtection algorithmName="SHA-512" hashValue="BYtM7bQZC/qe5/d3tjnHZsYyIOzKE1YVJfe2G9I8jit9AAvdge0cI39MKq4OSifRf+hQL8+H0Y+z/WsB/kqGgw==" saltValue="P6FYP52YGeKaO6woO6hFm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7"/>
  <sheetViews>
    <sheetView view="pageBreakPreview" zoomScaleNormal="100" zoomScaleSheetLayoutView="100" zoomScalePageLayoutView="75" workbookViewId="0">
      <selection activeCell="B17" sqref="B17:D17"/>
    </sheetView>
  </sheetViews>
  <sheetFormatPr defaultColWidth="9.140625" defaultRowHeight="15"/>
  <cols>
    <col min="1" max="1" width="9.85546875" style="8" customWidth="1"/>
    <col min="2" max="3" width="9.140625" style="8"/>
    <col min="4" max="4" width="8.28515625" style="8" customWidth="1"/>
    <col min="5" max="6" width="9.140625" style="8"/>
    <col min="7" max="7" width="6" style="8" customWidth="1"/>
    <col min="8" max="8" width="9.140625" style="8"/>
    <col min="9" max="10" width="9.140625" style="8" customWidth="1"/>
    <col min="11" max="11" width="12" style="8" bestFit="1" customWidth="1"/>
    <col min="12" max="16384" width="9.140625" style="8"/>
  </cols>
  <sheetData>
    <row r="1" spans="1:11" ht="15.7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8"/>
      <c r="K1" s="158"/>
    </row>
    <row r="2" spans="1:11" ht="15.75">
      <c r="A2" s="157" t="s">
        <v>1</v>
      </c>
      <c r="B2" s="157"/>
      <c r="C2" s="157"/>
      <c r="D2" s="157"/>
      <c r="E2" s="157"/>
      <c r="F2" s="157"/>
      <c r="G2" s="157"/>
      <c r="H2" s="157"/>
      <c r="I2" s="157"/>
      <c r="J2" s="158"/>
      <c r="K2" s="158"/>
    </row>
    <row r="3" spans="1:11" ht="15.75">
      <c r="A3" s="159" t="s">
        <v>8</v>
      </c>
      <c r="B3" s="159"/>
      <c r="C3" s="159"/>
      <c r="D3" s="159"/>
      <c r="E3" s="159"/>
      <c r="F3" s="159"/>
      <c r="G3" s="159"/>
      <c r="H3" s="159"/>
      <c r="I3" s="159"/>
      <c r="J3" s="158"/>
      <c r="K3" s="158"/>
    </row>
    <row r="4" spans="1:11" ht="15.75">
      <c r="A4" s="7"/>
      <c r="B4" s="7"/>
      <c r="C4" s="7"/>
      <c r="D4" s="7"/>
      <c r="E4" s="7"/>
      <c r="F4" s="7"/>
      <c r="G4" s="7"/>
      <c r="H4" s="7"/>
      <c r="I4" s="7"/>
    </row>
    <row r="5" spans="1:11" ht="19.5" thickBot="1">
      <c r="A5" s="170"/>
      <c r="B5" s="170"/>
      <c r="C5" s="170"/>
      <c r="D5" s="170"/>
      <c r="E5" s="170"/>
      <c r="F5" s="9"/>
      <c r="I5" s="160" t="s">
        <v>120</v>
      </c>
      <c r="J5" s="161"/>
      <c r="K5" s="161"/>
    </row>
    <row r="6" spans="1:11" ht="18.75">
      <c r="A6" s="171" t="s">
        <v>66</v>
      </c>
      <c r="B6" s="171"/>
      <c r="C6" s="171"/>
      <c r="D6" s="171"/>
      <c r="E6" s="172"/>
      <c r="F6" s="9"/>
      <c r="I6" s="162" t="s">
        <v>121</v>
      </c>
      <c r="J6" s="163"/>
      <c r="K6" s="163"/>
    </row>
    <row r="7" spans="1:11" ht="21">
      <c r="A7" s="168"/>
      <c r="B7" s="169"/>
      <c r="C7" s="169"/>
      <c r="D7" s="169"/>
      <c r="E7" s="169"/>
      <c r="F7" s="9"/>
      <c r="G7" s="9"/>
      <c r="H7" s="9"/>
      <c r="I7" s="9"/>
      <c r="J7" s="27"/>
    </row>
    <row r="8" spans="1:11" ht="19.5" thickBot="1">
      <c r="A8" s="10" t="s">
        <v>9</v>
      </c>
      <c r="B8" s="166"/>
      <c r="C8" s="167"/>
      <c r="D8" s="167"/>
      <c r="E8" s="167"/>
      <c r="F8" s="167"/>
      <c r="G8" s="9"/>
      <c r="H8" s="11"/>
      <c r="I8" s="9"/>
    </row>
    <row r="9" spans="1:11" ht="6" customHeight="1">
      <c r="A9" s="9"/>
      <c r="B9" s="9"/>
      <c r="C9" s="9"/>
      <c r="D9" s="9"/>
      <c r="E9" s="9"/>
      <c r="F9" s="9"/>
      <c r="G9" s="9"/>
      <c r="H9" s="9"/>
      <c r="I9" s="9"/>
    </row>
    <row r="10" spans="1:11" ht="19.5" thickBot="1">
      <c r="A10" s="10" t="s">
        <v>10</v>
      </c>
      <c r="B10" s="166"/>
      <c r="C10" s="167"/>
      <c r="D10" s="167"/>
      <c r="E10" s="167"/>
      <c r="F10" s="167"/>
      <c r="G10" s="9"/>
      <c r="H10" s="9"/>
      <c r="I10" s="9"/>
    </row>
    <row r="11" spans="1:11" ht="3.75" customHeight="1">
      <c r="A11" s="173"/>
      <c r="B11" s="173"/>
      <c r="C11" s="173"/>
      <c r="D11" s="173"/>
      <c r="E11" s="173"/>
      <c r="F11" s="173"/>
      <c r="G11" s="9"/>
      <c r="H11" s="9"/>
      <c r="I11" s="9"/>
    </row>
    <row r="12" spans="1:11" ht="23.25" customHeight="1">
      <c r="A12" s="164" t="s">
        <v>15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</row>
    <row r="13" spans="1:11">
      <c r="A13" s="165"/>
      <c r="B13" s="165"/>
      <c r="C13" s="165"/>
      <c r="D13" s="165"/>
      <c r="E13" s="165"/>
      <c r="F13" s="165"/>
      <c r="G13" s="165"/>
      <c r="H13" s="165"/>
      <c r="I13" s="165"/>
      <c r="J13" s="165"/>
      <c r="K13" s="165"/>
    </row>
    <row r="14" spans="1:11" ht="4.5" customHeight="1" thickBot="1">
      <c r="A14" s="165"/>
      <c r="B14" s="165"/>
      <c r="C14" s="165"/>
      <c r="D14" s="165"/>
      <c r="E14" s="165"/>
      <c r="F14" s="165"/>
      <c r="G14" s="165"/>
      <c r="H14" s="165"/>
      <c r="I14" s="165"/>
      <c r="J14" s="165"/>
      <c r="K14" s="165"/>
    </row>
    <row r="15" spans="1:11" ht="19.5" thickBot="1">
      <c r="A15" s="25" t="s">
        <v>2</v>
      </c>
      <c r="B15" s="148" t="s">
        <v>3</v>
      </c>
      <c r="C15" s="148"/>
      <c r="D15" s="148"/>
      <c r="E15" s="149" t="s">
        <v>4</v>
      </c>
      <c r="F15" s="150"/>
      <c r="G15" s="150"/>
      <c r="H15" s="149" t="s">
        <v>5</v>
      </c>
      <c r="I15" s="150"/>
      <c r="J15" s="150"/>
      <c r="K15" s="24" t="s">
        <v>11</v>
      </c>
    </row>
    <row r="16" spans="1:11" ht="15.75" thickTop="1">
      <c r="A16" s="28"/>
      <c r="B16" s="151"/>
      <c r="C16" s="152"/>
      <c r="D16" s="153"/>
      <c r="E16" s="154"/>
      <c r="F16" s="155"/>
      <c r="G16" s="156"/>
      <c r="H16" s="126"/>
      <c r="I16" s="122"/>
      <c r="J16" s="125"/>
      <c r="K16" s="21" t="e">
        <f>INDEX('Mileage Chart'!B2:AS45,MATCH(E16,'Mileage Chart'!A2:A45,0),MATCH(H16,'Mileage Chart'!B1:AS1,0))+0</f>
        <v>#N/A</v>
      </c>
    </row>
    <row r="17" spans="1:11">
      <c r="A17" s="29"/>
      <c r="B17" s="121"/>
      <c r="C17" s="122"/>
      <c r="D17" s="123"/>
      <c r="E17" s="124"/>
      <c r="F17" s="122"/>
      <c r="G17" s="125"/>
      <c r="H17" s="126"/>
      <c r="I17" s="122"/>
      <c r="J17" s="125"/>
      <c r="K17" s="21" t="e">
        <f>INDEX('Mileage Chart'!B2:AS45,MATCH(E17,'Mileage Chart'!A2:A45,0),MATCH(H17,'Mileage Chart'!B1:AS1,0))+0</f>
        <v>#N/A</v>
      </c>
    </row>
    <row r="18" spans="1:11">
      <c r="A18" s="29"/>
      <c r="B18" s="121"/>
      <c r="C18" s="122"/>
      <c r="D18" s="123"/>
      <c r="E18" s="124"/>
      <c r="F18" s="122"/>
      <c r="G18" s="125"/>
      <c r="H18" s="126"/>
      <c r="I18" s="122"/>
      <c r="J18" s="125"/>
      <c r="K18" s="21" t="e">
        <f>INDEX('Mileage Chart'!B2:AS45,MATCH(E18,'Mileage Chart'!A2:A45,0),MATCH(H18,'Mileage Chart'!B1:AS1,0))+0</f>
        <v>#N/A</v>
      </c>
    </row>
    <row r="19" spans="1:11">
      <c r="A19" s="29"/>
      <c r="B19" s="121"/>
      <c r="C19" s="122"/>
      <c r="D19" s="123"/>
      <c r="E19" s="124"/>
      <c r="F19" s="122"/>
      <c r="G19" s="125"/>
      <c r="H19" s="126"/>
      <c r="I19" s="122"/>
      <c r="J19" s="125"/>
      <c r="K19" s="21" t="e">
        <f>INDEX('Mileage Chart'!B2:AS45,MATCH(E19,'Mileage Chart'!A2:A45,0),MATCH(H19,'Mileage Chart'!B1:AS1,0))+0</f>
        <v>#N/A</v>
      </c>
    </row>
    <row r="20" spans="1:11">
      <c r="A20" s="29"/>
      <c r="B20" s="121"/>
      <c r="C20" s="122"/>
      <c r="D20" s="123"/>
      <c r="E20" s="124"/>
      <c r="F20" s="122"/>
      <c r="G20" s="125"/>
      <c r="H20" s="126"/>
      <c r="I20" s="122"/>
      <c r="J20" s="125"/>
      <c r="K20" s="21" t="e">
        <f>INDEX('Mileage Chart'!B2:AS45,MATCH(E20,'Mileage Chart'!A2:A45,0),MATCH(H20,'Mileage Chart'!B1:AS1,0))+0</f>
        <v>#N/A</v>
      </c>
    </row>
    <row r="21" spans="1:11">
      <c r="A21" s="29"/>
      <c r="B21" s="121"/>
      <c r="C21" s="122"/>
      <c r="D21" s="123"/>
      <c r="E21" s="124"/>
      <c r="F21" s="122"/>
      <c r="G21" s="125"/>
      <c r="H21" s="126"/>
      <c r="I21" s="122"/>
      <c r="J21" s="125"/>
      <c r="K21" s="21" t="e">
        <f>INDEX('Mileage Chart'!B2:AS45,MATCH(E21,'Mileage Chart'!A2:A45,0),MATCH(H21,'Mileage Chart'!B1:AS1,0))+0</f>
        <v>#N/A</v>
      </c>
    </row>
    <row r="22" spans="1:11">
      <c r="A22" s="29"/>
      <c r="B22" s="121"/>
      <c r="C22" s="122"/>
      <c r="D22" s="123"/>
      <c r="E22" s="124"/>
      <c r="F22" s="122"/>
      <c r="G22" s="125"/>
      <c r="H22" s="126"/>
      <c r="I22" s="122"/>
      <c r="J22" s="125"/>
      <c r="K22" s="21" t="e">
        <f>INDEX('Mileage Chart'!B2:AS45,MATCH(E22,'Mileage Chart'!A2:A45,0),MATCH(H22,'Mileage Chart'!B1:AS1,0))+0</f>
        <v>#N/A</v>
      </c>
    </row>
    <row r="23" spans="1:11">
      <c r="A23" s="29"/>
      <c r="B23" s="121"/>
      <c r="C23" s="122"/>
      <c r="D23" s="123"/>
      <c r="E23" s="124"/>
      <c r="F23" s="122"/>
      <c r="G23" s="125"/>
      <c r="H23" s="126"/>
      <c r="I23" s="122"/>
      <c r="J23" s="125"/>
      <c r="K23" s="21" t="e">
        <f>INDEX('Mileage Chart'!B2:AS45,MATCH(E23,'Mileage Chart'!A2:A45,0),MATCH(H23,'Mileage Chart'!B1:AS1,0))+0</f>
        <v>#N/A</v>
      </c>
    </row>
    <row r="24" spans="1:11">
      <c r="A24" s="29"/>
      <c r="B24" s="121"/>
      <c r="C24" s="122"/>
      <c r="D24" s="123"/>
      <c r="E24" s="124"/>
      <c r="F24" s="122"/>
      <c r="G24" s="125"/>
      <c r="H24" s="126"/>
      <c r="I24" s="122"/>
      <c r="J24" s="125"/>
      <c r="K24" s="21" t="e">
        <f>INDEX('Mileage Chart'!B2:AS45,MATCH(E24,'Mileage Chart'!A2:A45,0),MATCH(H24,'Mileage Chart'!B1:AS1,0))+0</f>
        <v>#N/A</v>
      </c>
    </row>
    <row r="25" spans="1:11">
      <c r="A25" s="29"/>
      <c r="B25" s="121"/>
      <c r="C25" s="122"/>
      <c r="D25" s="123"/>
      <c r="E25" s="124"/>
      <c r="F25" s="122"/>
      <c r="G25" s="125"/>
      <c r="H25" s="126"/>
      <c r="I25" s="122"/>
      <c r="J25" s="125"/>
      <c r="K25" s="21" t="e">
        <f>INDEX('Mileage Chart'!B2:AS45,MATCH(E25,'Mileage Chart'!A2:A45,0),MATCH(H25,'Mileage Chart'!B1:AS1,0))+0</f>
        <v>#N/A</v>
      </c>
    </row>
    <row r="26" spans="1:11">
      <c r="A26" s="29"/>
      <c r="B26" s="121"/>
      <c r="C26" s="122"/>
      <c r="D26" s="123"/>
      <c r="E26" s="124"/>
      <c r="F26" s="122"/>
      <c r="G26" s="125"/>
      <c r="H26" s="126"/>
      <c r="I26" s="122"/>
      <c r="J26" s="125"/>
      <c r="K26" s="21" t="e">
        <f>INDEX('Mileage Chart'!B2:AS45,MATCH(E26,'Mileage Chart'!A2:A45,0),MATCH(H26,'Mileage Chart'!B1:AS1,0))+0</f>
        <v>#N/A</v>
      </c>
    </row>
    <row r="27" spans="1:11">
      <c r="A27" s="29"/>
      <c r="B27" s="121"/>
      <c r="C27" s="122"/>
      <c r="D27" s="123"/>
      <c r="E27" s="124"/>
      <c r="F27" s="122"/>
      <c r="G27" s="125"/>
      <c r="H27" s="126"/>
      <c r="I27" s="122"/>
      <c r="J27" s="125"/>
      <c r="K27" s="21" t="e">
        <f>INDEX('Mileage Chart'!B2:AS45,MATCH(E27,'Mileage Chart'!A2:A45,0),MATCH(H27,'Mileage Chart'!B1:AS1,0))+0</f>
        <v>#N/A</v>
      </c>
    </row>
    <row r="28" spans="1:11">
      <c r="A28" s="29"/>
      <c r="B28" s="121"/>
      <c r="C28" s="122"/>
      <c r="D28" s="123"/>
      <c r="E28" s="124"/>
      <c r="F28" s="122"/>
      <c r="G28" s="125"/>
      <c r="H28" s="126"/>
      <c r="I28" s="122"/>
      <c r="J28" s="125"/>
      <c r="K28" s="21" t="e">
        <f>INDEX('Mileage Chart'!B2:AS45,MATCH(E28,'Mileage Chart'!A2:A45,0),MATCH(H28,'Mileage Chart'!B1:AS1,0))+0</f>
        <v>#N/A</v>
      </c>
    </row>
    <row r="29" spans="1:11">
      <c r="A29" s="29"/>
      <c r="B29" s="121"/>
      <c r="C29" s="122"/>
      <c r="D29" s="123"/>
      <c r="E29" s="124"/>
      <c r="F29" s="122"/>
      <c r="G29" s="125"/>
      <c r="H29" s="126"/>
      <c r="I29" s="122"/>
      <c r="J29" s="125"/>
      <c r="K29" s="21" t="e">
        <f>INDEX('Mileage Chart'!B2:AS45,MATCH(E29,'Mileage Chart'!A2:A45,0),MATCH(H29,'Mileage Chart'!B1:AS1,0))+0</f>
        <v>#N/A</v>
      </c>
    </row>
    <row r="30" spans="1:11">
      <c r="A30" s="29"/>
      <c r="B30" s="121"/>
      <c r="C30" s="122"/>
      <c r="D30" s="123"/>
      <c r="E30" s="124"/>
      <c r="F30" s="122"/>
      <c r="G30" s="125"/>
      <c r="H30" s="126"/>
      <c r="I30" s="122"/>
      <c r="J30" s="125"/>
      <c r="K30" s="21" t="e">
        <f>INDEX('Mileage Chart'!B2:AS45,MATCH(E30,'Mileage Chart'!A2:A45,0),MATCH(H30,'Mileage Chart'!B1:AS1,0))+0</f>
        <v>#N/A</v>
      </c>
    </row>
    <row r="31" spans="1:11">
      <c r="A31" s="29"/>
      <c r="B31" s="121"/>
      <c r="C31" s="122"/>
      <c r="D31" s="123"/>
      <c r="E31" s="124"/>
      <c r="F31" s="122"/>
      <c r="G31" s="125"/>
      <c r="H31" s="126"/>
      <c r="I31" s="122"/>
      <c r="J31" s="125"/>
      <c r="K31" s="21" t="e">
        <f>INDEX('Mileage Chart'!B2:AS45,MATCH(E31,'Mileage Chart'!A2:A45,0),MATCH(H31,'Mileage Chart'!B1:AS1,0))+0</f>
        <v>#N/A</v>
      </c>
    </row>
    <row r="32" spans="1:11">
      <c r="A32" s="29"/>
      <c r="B32" s="121"/>
      <c r="C32" s="122"/>
      <c r="D32" s="123"/>
      <c r="E32" s="124"/>
      <c r="F32" s="122"/>
      <c r="G32" s="125"/>
      <c r="H32" s="126"/>
      <c r="I32" s="122"/>
      <c r="J32" s="125"/>
      <c r="K32" s="21" t="e">
        <f>INDEX('Mileage Chart'!B2:AS45,MATCH(E32,'Mileage Chart'!A2:A45,0),MATCH(H32,'Mileage Chart'!B1:AS1,0))+0</f>
        <v>#N/A</v>
      </c>
    </row>
    <row r="33" spans="1:11">
      <c r="A33" s="29"/>
      <c r="B33" s="121"/>
      <c r="C33" s="122"/>
      <c r="D33" s="123"/>
      <c r="E33" s="124"/>
      <c r="F33" s="122"/>
      <c r="G33" s="125"/>
      <c r="H33" s="126"/>
      <c r="I33" s="122"/>
      <c r="J33" s="125"/>
      <c r="K33" s="21" t="e">
        <f>INDEX('Mileage Chart'!B2:AS45,MATCH(E33,'Mileage Chart'!A2:A45,0),MATCH(H33,'Mileage Chart'!B1:AS1,0))+0</f>
        <v>#N/A</v>
      </c>
    </row>
    <row r="34" spans="1:11">
      <c r="A34" s="29"/>
      <c r="B34" s="121"/>
      <c r="C34" s="122"/>
      <c r="D34" s="123"/>
      <c r="E34" s="124"/>
      <c r="F34" s="122"/>
      <c r="G34" s="125"/>
      <c r="H34" s="126"/>
      <c r="I34" s="122"/>
      <c r="J34" s="125"/>
      <c r="K34" s="21" t="e">
        <f>INDEX('Mileage Chart'!B2:AS45,MATCH(E34,'Mileage Chart'!A2:A45,0),MATCH(H34,'Mileage Chart'!B1:AS1,0))+0</f>
        <v>#N/A</v>
      </c>
    </row>
    <row r="35" spans="1:11">
      <c r="A35" s="29"/>
      <c r="B35" s="121"/>
      <c r="C35" s="122"/>
      <c r="D35" s="123"/>
      <c r="E35" s="124"/>
      <c r="F35" s="122"/>
      <c r="G35" s="125"/>
      <c r="H35" s="126"/>
      <c r="I35" s="122"/>
      <c r="J35" s="125"/>
      <c r="K35" s="21" t="e">
        <f>INDEX('Mileage Chart'!B2:AS45,MATCH(E35,'Mileage Chart'!A2:A45,0),MATCH(H35,'Mileage Chart'!B1:AS1,0))+0</f>
        <v>#N/A</v>
      </c>
    </row>
    <row r="36" spans="1:11">
      <c r="A36" s="29"/>
      <c r="B36" s="121"/>
      <c r="C36" s="122"/>
      <c r="D36" s="123"/>
      <c r="E36" s="124"/>
      <c r="F36" s="122"/>
      <c r="G36" s="125"/>
      <c r="H36" s="126"/>
      <c r="I36" s="122"/>
      <c r="J36" s="125"/>
      <c r="K36" s="21" t="e">
        <f>INDEX('Mileage Chart'!B2:AS45,MATCH(E36,'Mileage Chart'!A2:A45,0),MATCH(H36,'Mileage Chart'!B1:AS1,0))+0</f>
        <v>#N/A</v>
      </c>
    </row>
    <row r="37" spans="1:11">
      <c r="A37" s="29"/>
      <c r="B37" s="121"/>
      <c r="C37" s="122"/>
      <c r="D37" s="123"/>
      <c r="E37" s="124"/>
      <c r="F37" s="122"/>
      <c r="G37" s="125"/>
      <c r="H37" s="126"/>
      <c r="I37" s="122"/>
      <c r="J37" s="125"/>
      <c r="K37" s="21" t="e">
        <f>INDEX('Mileage Chart'!B2:AS45,MATCH(E37,'Mileage Chart'!A2:A45,0),MATCH(H37,'Mileage Chart'!B1:AS1,0))+0</f>
        <v>#N/A</v>
      </c>
    </row>
    <row r="38" spans="1:11" ht="15.75" thickBot="1">
      <c r="A38" s="30"/>
      <c r="B38" s="137"/>
      <c r="C38" s="138"/>
      <c r="D38" s="139"/>
      <c r="E38" s="140"/>
      <c r="F38" s="141"/>
      <c r="G38" s="142"/>
      <c r="H38" s="143"/>
      <c r="I38" s="141"/>
      <c r="J38" s="142"/>
      <c r="K38" s="23" t="e">
        <f>INDEX('Mileage Chart'!B2:AS45,MATCH(E38,'Mileage Chart'!A2:A45,0),MATCH(H38,'Mileage Chart'!B1:AS1,0))+0</f>
        <v>#N/A</v>
      </c>
    </row>
    <row r="39" spans="1:11" ht="24" customHeight="1" thickTop="1" thickBot="1">
      <c r="A39" s="9"/>
      <c r="B39" s="9"/>
      <c r="C39" s="9"/>
      <c r="D39" s="9"/>
      <c r="E39" s="9"/>
      <c r="F39" s="9"/>
      <c r="G39" s="9"/>
      <c r="H39" s="9"/>
      <c r="I39" s="119" t="s">
        <v>16</v>
      </c>
      <c r="J39" s="120"/>
      <c r="K39" s="22">
        <f>SUMIF(K16:K38,"&gt;0",K16:K38)</f>
        <v>0</v>
      </c>
    </row>
    <row r="40" spans="1:11" ht="20.25" customHeight="1" thickTop="1">
      <c r="A40" s="135" t="s">
        <v>12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ht="7.5" customHeight="1">
      <c r="A41" s="9"/>
      <c r="B41" s="9"/>
      <c r="C41" s="9"/>
      <c r="D41" s="9"/>
      <c r="E41" s="9"/>
      <c r="F41" s="9"/>
      <c r="G41" s="9"/>
      <c r="H41" s="9"/>
      <c r="I41" s="9"/>
    </row>
    <row r="42" spans="1:11" ht="19.5" thickBot="1">
      <c r="A42" s="131"/>
      <c r="B42" s="132"/>
      <c r="C42" s="132"/>
      <c r="D42" s="132"/>
      <c r="E42" s="9"/>
      <c r="F42" s="144"/>
      <c r="G42" s="145"/>
      <c r="H42" s="145"/>
      <c r="I42" s="145"/>
      <c r="J42" s="145"/>
      <c r="K42" s="145"/>
    </row>
    <row r="43" spans="1:11" ht="15.75">
      <c r="A43" s="133" t="s">
        <v>6</v>
      </c>
      <c r="B43" s="134"/>
      <c r="C43" s="134"/>
      <c r="D43" s="134"/>
      <c r="E43" s="12"/>
      <c r="F43" s="146" t="s">
        <v>7</v>
      </c>
      <c r="G43" s="147"/>
      <c r="H43" s="147"/>
      <c r="I43" s="147"/>
      <c r="J43" s="147"/>
      <c r="K43" s="147"/>
    </row>
    <row r="44" spans="1:11">
      <c r="A44" s="127" t="s">
        <v>13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</row>
    <row r="45" spans="1:11">
      <c r="A45" s="13" t="s">
        <v>14</v>
      </c>
      <c r="B45" s="129">
        <v>43301</v>
      </c>
      <c r="C45" s="130"/>
      <c r="D45" s="130"/>
      <c r="E45" s="130"/>
      <c r="F45" s="130"/>
      <c r="G45" s="130"/>
      <c r="H45" s="130"/>
      <c r="I45" s="26"/>
      <c r="J45" s="26"/>
      <c r="K45" s="26"/>
    </row>
    <row r="46" spans="1:11" ht="18.75">
      <c r="A46" s="9"/>
      <c r="B46" s="9"/>
      <c r="C46" s="9"/>
      <c r="D46" s="9"/>
      <c r="E46" s="9"/>
      <c r="F46" s="9"/>
      <c r="G46" s="9"/>
      <c r="H46" s="9"/>
      <c r="I46" s="9"/>
    </row>
    <row r="47" spans="1:11" ht="15.75">
      <c r="A47" s="7"/>
      <c r="B47" s="7"/>
      <c r="C47" s="7"/>
      <c r="D47" s="7"/>
      <c r="E47" s="7"/>
      <c r="F47" s="7"/>
      <c r="G47" s="7"/>
      <c r="H47" s="7"/>
      <c r="I47" s="7"/>
    </row>
  </sheetData>
  <sheetProtection algorithmName="SHA-512" hashValue="S6f7zU1sqpNzhy4+xsE1FWfXs0Ts39q+hjYrZ2s1AGhMHjJluyVGhY5F/VR6ui++hHBg77IbdGSx6OEDU/OW3w==" saltValue="92JqXRBmrd6+zpmf10iIug==" spinCount="100000" sheet="1" selectLockedCells="1"/>
  <mergeCells count="92">
    <mergeCell ref="A12:K14"/>
    <mergeCell ref="B8:F8"/>
    <mergeCell ref="A7:E7"/>
    <mergeCell ref="A5:E5"/>
    <mergeCell ref="A6:E6"/>
    <mergeCell ref="A11:F11"/>
    <mergeCell ref="B10:F10"/>
    <mergeCell ref="A1:K1"/>
    <mergeCell ref="A2:K2"/>
    <mergeCell ref="A3:K3"/>
    <mergeCell ref="I5:K5"/>
    <mergeCell ref="I6:K6"/>
    <mergeCell ref="B15:D15"/>
    <mergeCell ref="E15:G15"/>
    <mergeCell ref="H15:J15"/>
    <mergeCell ref="B16:D16"/>
    <mergeCell ref="E16:G16"/>
    <mergeCell ref="H16:J16"/>
    <mergeCell ref="B17:D17"/>
    <mergeCell ref="E17:G17"/>
    <mergeCell ref="H17:J17"/>
    <mergeCell ref="B18:D18"/>
    <mergeCell ref="E18:G18"/>
    <mergeCell ref="H18:J18"/>
    <mergeCell ref="B19:D19"/>
    <mergeCell ref="E19:G19"/>
    <mergeCell ref="H19:J19"/>
    <mergeCell ref="B20:D20"/>
    <mergeCell ref="E20:G20"/>
    <mergeCell ref="H20:J20"/>
    <mergeCell ref="B21:D21"/>
    <mergeCell ref="E21:G21"/>
    <mergeCell ref="H21:J21"/>
    <mergeCell ref="B22:D22"/>
    <mergeCell ref="E22:G22"/>
    <mergeCell ref="H22:J22"/>
    <mergeCell ref="B23:D23"/>
    <mergeCell ref="E23:G23"/>
    <mergeCell ref="H23:J23"/>
    <mergeCell ref="B24:D24"/>
    <mergeCell ref="E24:G24"/>
    <mergeCell ref="H24:J24"/>
    <mergeCell ref="A42:D42"/>
    <mergeCell ref="A43:D43"/>
    <mergeCell ref="B32:D32"/>
    <mergeCell ref="E32:G32"/>
    <mergeCell ref="H32:J32"/>
    <mergeCell ref="B37:D37"/>
    <mergeCell ref="A40:K40"/>
    <mergeCell ref="B38:D38"/>
    <mergeCell ref="E38:G38"/>
    <mergeCell ref="H38:J38"/>
    <mergeCell ref="B36:D36"/>
    <mergeCell ref="B35:D35"/>
    <mergeCell ref="F42:K42"/>
    <mergeCell ref="F43:K43"/>
    <mergeCell ref="E35:G35"/>
    <mergeCell ref="H35:J35"/>
    <mergeCell ref="A44:K44"/>
    <mergeCell ref="B45:H45"/>
    <mergeCell ref="B25:D25"/>
    <mergeCell ref="E25:G25"/>
    <mergeCell ref="H25:J25"/>
    <mergeCell ref="B26:D26"/>
    <mergeCell ref="E26:G26"/>
    <mergeCell ref="E36:G36"/>
    <mergeCell ref="H36:J36"/>
    <mergeCell ref="E37:G37"/>
    <mergeCell ref="H37:J37"/>
    <mergeCell ref="B34:D34"/>
    <mergeCell ref="E34:G34"/>
    <mergeCell ref="H34:J34"/>
    <mergeCell ref="H26:J26"/>
    <mergeCell ref="B27:D27"/>
    <mergeCell ref="E27:G27"/>
    <mergeCell ref="H27:J27"/>
    <mergeCell ref="B28:D28"/>
    <mergeCell ref="E28:G28"/>
    <mergeCell ref="H28:J28"/>
    <mergeCell ref="I39:J39"/>
    <mergeCell ref="B29:D29"/>
    <mergeCell ref="E29:G29"/>
    <mergeCell ref="H29:J29"/>
    <mergeCell ref="B30:D30"/>
    <mergeCell ref="E30:G30"/>
    <mergeCell ref="H30:J30"/>
    <mergeCell ref="B31:D31"/>
    <mergeCell ref="E31:G31"/>
    <mergeCell ref="H31:J31"/>
    <mergeCell ref="B33:D33"/>
    <mergeCell ref="E33:G33"/>
    <mergeCell ref="H33:J33"/>
  </mergeCells>
  <conditionalFormatting sqref="B16:D38">
    <cfRule type="containsErrors" dxfId="19" priority="2">
      <formula>ISERROR(B16)</formula>
    </cfRule>
  </conditionalFormatting>
  <conditionalFormatting sqref="K16:K38">
    <cfRule type="containsErrors" dxfId="18" priority="1">
      <formula>ISERROR(K16)</formula>
    </cfRule>
  </conditionalFormatting>
  <pageMargins left="0.25" right="0.25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'Mileage Chart'!$A$2:$A$45</xm:f>
          </x14:formula1>
          <xm:sqref>E16:G38</xm:sqref>
        </x14:dataValidation>
        <x14:dataValidation type="list" allowBlank="1" showInputMessage="1" showErrorMessage="1" xr:uid="{00000000-0002-0000-0100-000001000000}">
          <x14:formula1>
            <xm:f>'Mileage Chart'!$B$1:$AS$1</xm:f>
          </x14:formula1>
          <xm:sqref>H16:J38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7"/>
  <sheetViews>
    <sheetView view="pageBreakPreview" zoomScaleNormal="100" zoomScaleSheetLayoutView="100" zoomScalePageLayoutView="75" workbookViewId="0">
      <selection activeCell="A17" sqref="A17"/>
    </sheetView>
  </sheetViews>
  <sheetFormatPr defaultColWidth="9.140625" defaultRowHeight="15"/>
  <cols>
    <col min="1" max="1" width="9.85546875" style="8" customWidth="1"/>
    <col min="2" max="3" width="9.140625" style="8"/>
    <col min="4" max="4" width="8.28515625" style="8" customWidth="1"/>
    <col min="5" max="6" width="9.140625" style="8"/>
    <col min="7" max="7" width="6" style="8" customWidth="1"/>
    <col min="8" max="8" width="9.140625" style="8"/>
    <col min="9" max="10" width="9.140625" style="8" customWidth="1"/>
    <col min="11" max="11" width="12" style="8" bestFit="1" customWidth="1"/>
    <col min="12" max="16384" width="9.140625" style="8"/>
  </cols>
  <sheetData>
    <row r="1" spans="1:11" ht="15.7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8"/>
      <c r="K1" s="158"/>
    </row>
    <row r="2" spans="1:11" ht="15.75">
      <c r="A2" s="157" t="s">
        <v>1</v>
      </c>
      <c r="B2" s="157"/>
      <c r="C2" s="157"/>
      <c r="D2" s="157"/>
      <c r="E2" s="157"/>
      <c r="F2" s="157"/>
      <c r="G2" s="157"/>
      <c r="H2" s="157"/>
      <c r="I2" s="157"/>
      <c r="J2" s="158"/>
      <c r="K2" s="158"/>
    </row>
    <row r="3" spans="1:11" ht="15.75">
      <c r="A3" s="159" t="s">
        <v>8</v>
      </c>
      <c r="B3" s="159"/>
      <c r="C3" s="159"/>
      <c r="D3" s="159"/>
      <c r="E3" s="159"/>
      <c r="F3" s="159"/>
      <c r="G3" s="159"/>
      <c r="H3" s="159"/>
      <c r="I3" s="159"/>
      <c r="J3" s="158"/>
      <c r="K3" s="158"/>
    </row>
    <row r="4" spans="1:11" ht="15.75">
      <c r="A4" s="7"/>
      <c r="B4" s="7"/>
      <c r="C4" s="7"/>
      <c r="D4" s="7"/>
      <c r="E4" s="7"/>
      <c r="F4" s="7"/>
      <c r="G4" s="7"/>
      <c r="H4" s="7"/>
      <c r="I4" s="7"/>
    </row>
    <row r="5" spans="1:11" ht="19.5" thickBot="1">
      <c r="A5" s="174">
        <f>+'Mileage Form-In District-Ln1'!A5:E5</f>
        <v>0</v>
      </c>
      <c r="B5" s="174"/>
      <c r="C5" s="174"/>
      <c r="D5" s="174"/>
      <c r="E5" s="174"/>
      <c r="F5" s="9"/>
      <c r="I5" s="160" t="s">
        <v>120</v>
      </c>
      <c r="J5" s="161"/>
      <c r="K5" s="161"/>
    </row>
    <row r="6" spans="1:11" ht="18.75">
      <c r="A6" s="171" t="s">
        <v>66</v>
      </c>
      <c r="B6" s="171"/>
      <c r="C6" s="171"/>
      <c r="D6" s="171"/>
      <c r="E6" s="172"/>
      <c r="F6" s="9"/>
      <c r="I6" s="162" t="s">
        <v>122</v>
      </c>
      <c r="J6" s="163"/>
      <c r="K6" s="163"/>
    </row>
    <row r="7" spans="1:11" ht="21">
      <c r="A7" s="168"/>
      <c r="B7" s="169"/>
      <c r="C7" s="169"/>
      <c r="D7" s="169"/>
      <c r="E7" s="169"/>
      <c r="F7" s="9"/>
      <c r="G7" s="9"/>
      <c r="H7" s="9"/>
      <c r="I7" s="9"/>
      <c r="J7" s="27"/>
    </row>
    <row r="8" spans="1:11" ht="19.5" thickBot="1">
      <c r="A8" s="10" t="s">
        <v>9</v>
      </c>
      <c r="B8" s="175">
        <f>+'Mileage Form-In District-Ln1'!B8:F8</f>
        <v>0</v>
      </c>
      <c r="C8" s="176"/>
      <c r="D8" s="176"/>
      <c r="E8" s="176"/>
      <c r="F8" s="176"/>
      <c r="G8" s="9"/>
      <c r="H8" s="11"/>
      <c r="I8" s="9"/>
    </row>
    <row r="9" spans="1:11" ht="6" customHeight="1">
      <c r="A9" s="9"/>
      <c r="B9" s="96"/>
      <c r="C9" s="96"/>
      <c r="D9" s="96"/>
      <c r="E9" s="96"/>
      <c r="F9" s="96"/>
      <c r="G9" s="9"/>
      <c r="H9" s="9"/>
      <c r="I9" s="9"/>
    </row>
    <row r="10" spans="1:11" ht="19.5" thickBot="1">
      <c r="A10" s="10" t="s">
        <v>10</v>
      </c>
      <c r="B10" s="175">
        <f>+'Mileage Form-In District-Ln1'!B10:F10</f>
        <v>0</v>
      </c>
      <c r="C10" s="176"/>
      <c r="D10" s="176"/>
      <c r="E10" s="176"/>
      <c r="F10" s="176"/>
      <c r="G10" s="9"/>
      <c r="H10" s="9"/>
      <c r="I10" s="9"/>
    </row>
    <row r="11" spans="1:11" ht="3.75" customHeight="1">
      <c r="A11" s="173"/>
      <c r="B11" s="173"/>
      <c r="C11" s="173"/>
      <c r="D11" s="173"/>
      <c r="E11" s="173"/>
      <c r="F11" s="173"/>
      <c r="G11" s="9"/>
      <c r="H11" s="9"/>
      <c r="I11" s="9"/>
    </row>
    <row r="12" spans="1:11" ht="23.25" customHeight="1">
      <c r="A12" s="164" t="s">
        <v>15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</row>
    <row r="13" spans="1:11">
      <c r="A13" s="165"/>
      <c r="B13" s="165"/>
      <c r="C13" s="165"/>
      <c r="D13" s="165"/>
      <c r="E13" s="165"/>
      <c r="F13" s="165"/>
      <c r="G13" s="165"/>
      <c r="H13" s="165"/>
      <c r="I13" s="165"/>
      <c r="J13" s="165"/>
      <c r="K13" s="165"/>
    </row>
    <row r="14" spans="1:11" ht="4.5" customHeight="1" thickBot="1">
      <c r="A14" s="165"/>
      <c r="B14" s="165"/>
      <c r="C14" s="165"/>
      <c r="D14" s="165"/>
      <c r="E14" s="165"/>
      <c r="F14" s="165"/>
      <c r="G14" s="165"/>
      <c r="H14" s="165"/>
      <c r="I14" s="165"/>
      <c r="J14" s="165"/>
      <c r="K14" s="165"/>
    </row>
    <row r="15" spans="1:11" ht="19.5" thickBot="1">
      <c r="A15" s="25" t="s">
        <v>2</v>
      </c>
      <c r="B15" s="148" t="s">
        <v>3</v>
      </c>
      <c r="C15" s="148"/>
      <c r="D15" s="148"/>
      <c r="E15" s="149" t="s">
        <v>4</v>
      </c>
      <c r="F15" s="150"/>
      <c r="G15" s="150"/>
      <c r="H15" s="149" t="s">
        <v>5</v>
      </c>
      <c r="I15" s="150"/>
      <c r="J15" s="150"/>
      <c r="K15" s="24" t="s">
        <v>11</v>
      </c>
    </row>
    <row r="16" spans="1:11" ht="15.75" thickTop="1">
      <c r="A16" s="97"/>
      <c r="B16" s="151"/>
      <c r="C16" s="152"/>
      <c r="D16" s="153"/>
      <c r="E16" s="154"/>
      <c r="F16" s="155"/>
      <c r="G16" s="156"/>
      <c r="H16" s="126"/>
      <c r="I16" s="122"/>
      <c r="J16" s="125"/>
      <c r="K16" s="21" t="e">
        <f>INDEX('Mileage Chart'!B2:AS45,MATCH(E16,'Mileage Chart'!A2:A45,0),MATCH(H16,'Mileage Chart'!B1:AS1,0))+0</f>
        <v>#N/A</v>
      </c>
    </row>
    <row r="17" spans="1:11">
      <c r="A17" s="29"/>
      <c r="B17" s="121"/>
      <c r="C17" s="122"/>
      <c r="D17" s="123"/>
      <c r="E17" s="124"/>
      <c r="F17" s="122"/>
      <c r="G17" s="125"/>
      <c r="H17" s="126"/>
      <c r="I17" s="122"/>
      <c r="J17" s="125"/>
      <c r="K17" s="21" t="e">
        <f>INDEX('Mileage Chart'!B2:AS45,MATCH(E17,'Mileage Chart'!A2:A45,0),MATCH(H17,'Mileage Chart'!B1:AS1,0))+0</f>
        <v>#N/A</v>
      </c>
    </row>
    <row r="18" spans="1:11">
      <c r="A18" s="29"/>
      <c r="B18" s="121"/>
      <c r="C18" s="122"/>
      <c r="D18" s="123"/>
      <c r="E18" s="124"/>
      <c r="F18" s="122"/>
      <c r="G18" s="125"/>
      <c r="H18" s="126"/>
      <c r="I18" s="122"/>
      <c r="J18" s="125"/>
      <c r="K18" s="21" t="e">
        <f>INDEX('Mileage Chart'!B2:AS45,MATCH(E18,'Mileage Chart'!A2:A45,0),MATCH(H18,'Mileage Chart'!B1:AS1,0))+0</f>
        <v>#N/A</v>
      </c>
    </row>
    <row r="19" spans="1:11">
      <c r="A19" s="29"/>
      <c r="B19" s="121"/>
      <c r="C19" s="122"/>
      <c r="D19" s="123"/>
      <c r="E19" s="124"/>
      <c r="F19" s="122"/>
      <c r="G19" s="125"/>
      <c r="H19" s="126"/>
      <c r="I19" s="122"/>
      <c r="J19" s="125"/>
      <c r="K19" s="21" t="e">
        <f>INDEX('Mileage Chart'!B2:AS45,MATCH(E19,'Mileage Chart'!A2:A45,0),MATCH(H19,'Mileage Chart'!B1:AS1,0))+0</f>
        <v>#N/A</v>
      </c>
    </row>
    <row r="20" spans="1:11">
      <c r="A20" s="29"/>
      <c r="B20" s="121"/>
      <c r="C20" s="122"/>
      <c r="D20" s="123"/>
      <c r="E20" s="124"/>
      <c r="F20" s="122"/>
      <c r="G20" s="125"/>
      <c r="H20" s="126"/>
      <c r="I20" s="122"/>
      <c r="J20" s="125"/>
      <c r="K20" s="21" t="e">
        <f>INDEX('Mileage Chart'!B2:AS45,MATCH(E20,'Mileage Chart'!A2:A45,0),MATCH(H20,'Mileage Chart'!B1:AS1,0))+0</f>
        <v>#N/A</v>
      </c>
    </row>
    <row r="21" spans="1:11">
      <c r="A21" s="29"/>
      <c r="B21" s="121"/>
      <c r="C21" s="122"/>
      <c r="D21" s="123"/>
      <c r="E21" s="124"/>
      <c r="F21" s="122"/>
      <c r="G21" s="125"/>
      <c r="H21" s="126"/>
      <c r="I21" s="122"/>
      <c r="J21" s="125"/>
      <c r="K21" s="21" t="e">
        <f>INDEX('Mileage Chart'!B2:AS45,MATCH(E21,'Mileage Chart'!A2:A45,0),MATCH(H21,'Mileage Chart'!B1:AS1,0))+0</f>
        <v>#N/A</v>
      </c>
    </row>
    <row r="22" spans="1:11">
      <c r="A22" s="29"/>
      <c r="B22" s="121"/>
      <c r="C22" s="122"/>
      <c r="D22" s="123"/>
      <c r="E22" s="124"/>
      <c r="F22" s="122"/>
      <c r="G22" s="125"/>
      <c r="H22" s="126"/>
      <c r="I22" s="122"/>
      <c r="J22" s="125"/>
      <c r="K22" s="21" t="e">
        <f>INDEX('Mileage Chart'!B2:AS45,MATCH(E22,'Mileage Chart'!A2:A45,0),MATCH(H22,'Mileage Chart'!B1:AS1,0))+0</f>
        <v>#N/A</v>
      </c>
    </row>
    <row r="23" spans="1:11">
      <c r="A23" s="29"/>
      <c r="B23" s="121"/>
      <c r="C23" s="122"/>
      <c r="D23" s="123"/>
      <c r="E23" s="124"/>
      <c r="F23" s="122"/>
      <c r="G23" s="125"/>
      <c r="H23" s="126"/>
      <c r="I23" s="122"/>
      <c r="J23" s="125"/>
      <c r="K23" s="21" t="e">
        <f>INDEX('Mileage Chart'!B2:AS45,MATCH(E23,'Mileage Chart'!A2:A45,0),MATCH(H23,'Mileage Chart'!B1:AS1,0))+0</f>
        <v>#N/A</v>
      </c>
    </row>
    <row r="24" spans="1:11">
      <c r="A24" s="29"/>
      <c r="B24" s="121"/>
      <c r="C24" s="122"/>
      <c r="D24" s="123"/>
      <c r="E24" s="124"/>
      <c r="F24" s="122"/>
      <c r="G24" s="125"/>
      <c r="H24" s="126"/>
      <c r="I24" s="122"/>
      <c r="J24" s="125"/>
      <c r="K24" s="21" t="e">
        <f>INDEX('Mileage Chart'!B2:AS45,MATCH(E24,'Mileage Chart'!A2:A45,0),MATCH(H24,'Mileage Chart'!B1:AS1,0))+0</f>
        <v>#N/A</v>
      </c>
    </row>
    <row r="25" spans="1:11">
      <c r="A25" s="29"/>
      <c r="B25" s="121"/>
      <c r="C25" s="122"/>
      <c r="D25" s="123"/>
      <c r="E25" s="124"/>
      <c r="F25" s="122"/>
      <c r="G25" s="125"/>
      <c r="H25" s="126"/>
      <c r="I25" s="122"/>
      <c r="J25" s="125"/>
      <c r="K25" s="21" t="e">
        <f>INDEX('Mileage Chart'!B2:AS45,MATCH(E25,'Mileage Chart'!A2:A45,0),MATCH(H25,'Mileage Chart'!B1:AS1,0))+0</f>
        <v>#N/A</v>
      </c>
    </row>
    <row r="26" spans="1:11">
      <c r="A26" s="29"/>
      <c r="B26" s="121"/>
      <c r="C26" s="122"/>
      <c r="D26" s="123"/>
      <c r="E26" s="124"/>
      <c r="F26" s="122"/>
      <c r="G26" s="125"/>
      <c r="H26" s="126"/>
      <c r="I26" s="122"/>
      <c r="J26" s="125"/>
      <c r="K26" s="21" t="e">
        <f>INDEX('Mileage Chart'!B2:AS45,MATCH(E26,'Mileage Chart'!A2:A45,0),MATCH(H26,'Mileage Chart'!B1:AS1,0))+0</f>
        <v>#N/A</v>
      </c>
    </row>
    <row r="27" spans="1:11">
      <c r="A27" s="29"/>
      <c r="B27" s="121"/>
      <c r="C27" s="122"/>
      <c r="D27" s="123"/>
      <c r="E27" s="124"/>
      <c r="F27" s="122"/>
      <c r="G27" s="125"/>
      <c r="H27" s="126"/>
      <c r="I27" s="122"/>
      <c r="J27" s="125"/>
      <c r="K27" s="21" t="e">
        <f>INDEX('Mileage Chart'!B2:AS45,MATCH(E27,'Mileage Chart'!A2:A45,0),MATCH(H27,'Mileage Chart'!B1:AS1,0))+0</f>
        <v>#N/A</v>
      </c>
    </row>
    <row r="28" spans="1:11">
      <c r="A28" s="29"/>
      <c r="B28" s="121"/>
      <c r="C28" s="122"/>
      <c r="D28" s="123"/>
      <c r="E28" s="124"/>
      <c r="F28" s="122"/>
      <c r="G28" s="125"/>
      <c r="H28" s="126"/>
      <c r="I28" s="122"/>
      <c r="J28" s="125"/>
      <c r="K28" s="21" t="e">
        <f>INDEX('Mileage Chart'!B2:AS45,MATCH(E28,'Mileage Chart'!A2:A45,0),MATCH(H28,'Mileage Chart'!B1:AS1,0))+0</f>
        <v>#N/A</v>
      </c>
    </row>
    <row r="29" spans="1:11">
      <c r="A29" s="29"/>
      <c r="B29" s="121"/>
      <c r="C29" s="122"/>
      <c r="D29" s="123"/>
      <c r="E29" s="124"/>
      <c r="F29" s="122"/>
      <c r="G29" s="125"/>
      <c r="H29" s="126"/>
      <c r="I29" s="122"/>
      <c r="J29" s="125"/>
      <c r="K29" s="21" t="e">
        <f>INDEX('Mileage Chart'!B2:AS45,MATCH(E29,'Mileage Chart'!A2:A45,0),MATCH(H29,'Mileage Chart'!B1:AS1,0))+0</f>
        <v>#N/A</v>
      </c>
    </row>
    <row r="30" spans="1:11">
      <c r="A30" s="29"/>
      <c r="B30" s="121"/>
      <c r="C30" s="122"/>
      <c r="D30" s="123"/>
      <c r="E30" s="124"/>
      <c r="F30" s="122"/>
      <c r="G30" s="125"/>
      <c r="H30" s="126"/>
      <c r="I30" s="122"/>
      <c r="J30" s="125"/>
      <c r="K30" s="21" t="e">
        <f>INDEX('Mileage Chart'!B2:AS45,MATCH(E30,'Mileage Chart'!A2:A45,0),MATCH(H30,'Mileage Chart'!B1:AS1,0))+0</f>
        <v>#N/A</v>
      </c>
    </row>
    <row r="31" spans="1:11">
      <c r="A31" s="29"/>
      <c r="B31" s="121"/>
      <c r="C31" s="122"/>
      <c r="D31" s="123"/>
      <c r="E31" s="124"/>
      <c r="F31" s="122"/>
      <c r="G31" s="125"/>
      <c r="H31" s="126"/>
      <c r="I31" s="122"/>
      <c r="J31" s="125"/>
      <c r="K31" s="21" t="e">
        <f>INDEX('Mileage Chart'!B2:AS45,MATCH(E31,'Mileage Chart'!A2:A45,0),MATCH(H31,'Mileage Chart'!B1:AS1,0))+0</f>
        <v>#N/A</v>
      </c>
    </row>
    <row r="32" spans="1:11">
      <c r="A32" s="29"/>
      <c r="B32" s="121"/>
      <c r="C32" s="122"/>
      <c r="D32" s="123"/>
      <c r="E32" s="124"/>
      <c r="F32" s="122"/>
      <c r="G32" s="125"/>
      <c r="H32" s="126"/>
      <c r="I32" s="122"/>
      <c r="J32" s="125"/>
      <c r="K32" s="21" t="e">
        <f>INDEX('Mileage Chart'!B2:AS45,MATCH(E32,'Mileage Chart'!A2:A45,0),MATCH(H32,'Mileage Chart'!B1:AS1,0))+0</f>
        <v>#N/A</v>
      </c>
    </row>
    <row r="33" spans="1:11">
      <c r="A33" s="29"/>
      <c r="B33" s="121"/>
      <c r="C33" s="122"/>
      <c r="D33" s="123"/>
      <c r="E33" s="124"/>
      <c r="F33" s="122"/>
      <c r="G33" s="125"/>
      <c r="H33" s="126"/>
      <c r="I33" s="122"/>
      <c r="J33" s="125"/>
      <c r="K33" s="21" t="e">
        <f>INDEX('Mileage Chart'!B2:AS45,MATCH(E33,'Mileage Chart'!A2:A45,0),MATCH(H33,'Mileage Chart'!B1:AS1,0))+0</f>
        <v>#N/A</v>
      </c>
    </row>
    <row r="34" spans="1:11">
      <c r="A34" s="29"/>
      <c r="B34" s="121"/>
      <c r="C34" s="122"/>
      <c r="D34" s="123"/>
      <c r="E34" s="124"/>
      <c r="F34" s="122"/>
      <c r="G34" s="125"/>
      <c r="H34" s="126"/>
      <c r="I34" s="122"/>
      <c r="J34" s="125"/>
      <c r="K34" s="21" t="e">
        <f>INDEX('Mileage Chart'!B2:AS45,MATCH(E34,'Mileage Chart'!A2:A45,0),MATCH(H34,'Mileage Chart'!B1:AS1,0))+0</f>
        <v>#N/A</v>
      </c>
    </row>
    <row r="35" spans="1:11">
      <c r="A35" s="29"/>
      <c r="B35" s="121"/>
      <c r="C35" s="122"/>
      <c r="D35" s="123"/>
      <c r="E35" s="124"/>
      <c r="F35" s="122"/>
      <c r="G35" s="125"/>
      <c r="H35" s="126"/>
      <c r="I35" s="122"/>
      <c r="J35" s="125"/>
      <c r="K35" s="21" t="e">
        <f>INDEX('Mileage Chart'!B2:AS45,MATCH(E35,'Mileage Chart'!A2:A45,0),MATCH(H35,'Mileage Chart'!B1:AS1,0))+0</f>
        <v>#N/A</v>
      </c>
    </row>
    <row r="36" spans="1:11">
      <c r="A36" s="29"/>
      <c r="B36" s="121"/>
      <c r="C36" s="122"/>
      <c r="D36" s="123"/>
      <c r="E36" s="124"/>
      <c r="F36" s="122"/>
      <c r="G36" s="125"/>
      <c r="H36" s="126"/>
      <c r="I36" s="122"/>
      <c r="J36" s="125"/>
      <c r="K36" s="21" t="e">
        <f>INDEX('Mileage Chart'!B2:AS45,MATCH(E36,'Mileage Chart'!A2:A45,0),MATCH(H36,'Mileage Chart'!B1:AS1,0))+0</f>
        <v>#N/A</v>
      </c>
    </row>
    <row r="37" spans="1:11">
      <c r="A37" s="29"/>
      <c r="B37" s="121"/>
      <c r="C37" s="122"/>
      <c r="D37" s="123"/>
      <c r="E37" s="124"/>
      <c r="F37" s="122"/>
      <c r="G37" s="125"/>
      <c r="H37" s="126"/>
      <c r="I37" s="122"/>
      <c r="J37" s="125"/>
      <c r="K37" s="21" t="e">
        <f>INDEX('Mileage Chart'!B2:AS45,MATCH(E37,'Mileage Chart'!A2:A45,0),MATCH(H37,'Mileage Chart'!B1:AS1,0))+0</f>
        <v>#N/A</v>
      </c>
    </row>
    <row r="38" spans="1:11" ht="15.75" thickBot="1">
      <c r="A38" s="30"/>
      <c r="B38" s="137"/>
      <c r="C38" s="138"/>
      <c r="D38" s="139"/>
      <c r="E38" s="140"/>
      <c r="F38" s="141"/>
      <c r="G38" s="142"/>
      <c r="H38" s="143"/>
      <c r="I38" s="141"/>
      <c r="J38" s="142"/>
      <c r="K38" s="23" t="e">
        <f>INDEX('Mileage Chart'!B2:AS45,MATCH(E38,'Mileage Chart'!A2:A45,0),MATCH(H38,'Mileage Chart'!B1:AS1,0))+0</f>
        <v>#N/A</v>
      </c>
    </row>
    <row r="39" spans="1:11" ht="24" customHeight="1" thickTop="1" thickBot="1">
      <c r="A39" s="9"/>
      <c r="B39" s="9"/>
      <c r="C39" s="9"/>
      <c r="D39" s="9"/>
      <c r="E39" s="9"/>
      <c r="F39" s="9"/>
      <c r="G39" s="9"/>
      <c r="H39" s="9"/>
      <c r="I39" s="119" t="s">
        <v>16</v>
      </c>
      <c r="J39" s="120"/>
      <c r="K39" s="22">
        <f>SUMIF(K16:K38,"&gt;0",K16:K38)</f>
        <v>0</v>
      </c>
    </row>
    <row r="40" spans="1:11" ht="20.25" customHeight="1" thickTop="1">
      <c r="A40" s="135" t="s">
        <v>12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ht="7.5" customHeight="1">
      <c r="A41" s="9"/>
      <c r="B41" s="9"/>
      <c r="C41" s="9"/>
      <c r="D41" s="9"/>
      <c r="E41" s="9"/>
      <c r="F41" s="9"/>
      <c r="G41" s="9"/>
      <c r="H41" s="9"/>
      <c r="I41" s="9"/>
    </row>
    <row r="42" spans="1:11" ht="19.5" thickBot="1">
      <c r="A42" s="131"/>
      <c r="B42" s="132"/>
      <c r="C42" s="132"/>
      <c r="D42" s="132"/>
      <c r="E42" s="9"/>
      <c r="F42" s="144"/>
      <c r="G42" s="145"/>
      <c r="H42" s="145"/>
      <c r="I42" s="145"/>
      <c r="J42" s="145"/>
      <c r="K42" s="145"/>
    </row>
    <row r="43" spans="1:11" ht="15.75">
      <c r="A43" s="133" t="s">
        <v>6</v>
      </c>
      <c r="B43" s="134"/>
      <c r="C43" s="134"/>
      <c r="D43" s="134"/>
      <c r="E43" s="12"/>
      <c r="F43" s="146" t="s">
        <v>7</v>
      </c>
      <c r="G43" s="147"/>
      <c r="H43" s="147"/>
      <c r="I43" s="147"/>
      <c r="J43" s="147"/>
      <c r="K43" s="147"/>
    </row>
    <row r="44" spans="1:11">
      <c r="A44" s="127" t="s">
        <v>13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</row>
    <row r="45" spans="1:11">
      <c r="A45" s="13" t="s">
        <v>14</v>
      </c>
      <c r="B45" s="129">
        <v>43301</v>
      </c>
      <c r="C45" s="130"/>
      <c r="D45" s="130"/>
      <c r="E45" s="130"/>
      <c r="F45" s="130"/>
      <c r="G45" s="130"/>
      <c r="H45" s="130"/>
      <c r="I45" s="26"/>
      <c r="J45" s="26"/>
      <c r="K45" s="26"/>
    </row>
    <row r="46" spans="1:11" ht="18.75">
      <c r="A46" s="9"/>
      <c r="B46" s="9"/>
      <c r="C46" s="9"/>
      <c r="D46" s="9"/>
      <c r="E46" s="9"/>
      <c r="F46" s="9"/>
      <c r="G46" s="9"/>
      <c r="H46" s="9"/>
      <c r="I46" s="9"/>
    </row>
    <row r="47" spans="1:11" ht="15.75">
      <c r="A47" s="7"/>
      <c r="B47" s="7"/>
      <c r="C47" s="7"/>
      <c r="D47" s="7"/>
      <c r="E47" s="7"/>
      <c r="F47" s="7"/>
      <c r="G47" s="7"/>
      <c r="H47" s="7"/>
      <c r="I47" s="7"/>
    </row>
  </sheetData>
  <sheetProtection algorithmName="SHA-512" hashValue="PdWCpfFwwgJQCRAitJvEc2Ua3+oRh6X3ur+OtUWIzxQ8WbZFtZPBXc5IKaN5ksvCABuzddvLQx4+sO3ZmgLJEA==" saltValue="s5MP1vlp9xwUZMWwimY8Fg==" spinCount="100000" sheet="1" objects="1" scenarios="1" selectLockedCells="1"/>
  <mergeCells count="92">
    <mergeCell ref="B15:D15"/>
    <mergeCell ref="E15:G15"/>
    <mergeCell ref="H15:J15"/>
    <mergeCell ref="A1:K1"/>
    <mergeCell ref="A2:K2"/>
    <mergeCell ref="A3:K3"/>
    <mergeCell ref="A5:E5"/>
    <mergeCell ref="I5:K5"/>
    <mergeCell ref="A6:E6"/>
    <mergeCell ref="I6:K6"/>
    <mergeCell ref="A7:E7"/>
    <mergeCell ref="B8:F8"/>
    <mergeCell ref="B10:F10"/>
    <mergeCell ref="A11:F11"/>
    <mergeCell ref="A12:K14"/>
    <mergeCell ref="B16:D16"/>
    <mergeCell ref="E16:G16"/>
    <mergeCell ref="H16:J16"/>
    <mergeCell ref="B17:D17"/>
    <mergeCell ref="E17:G17"/>
    <mergeCell ref="H17:J17"/>
    <mergeCell ref="B18:D18"/>
    <mergeCell ref="E18:G18"/>
    <mergeCell ref="H18:J18"/>
    <mergeCell ref="B19:D19"/>
    <mergeCell ref="E19:G19"/>
    <mergeCell ref="H19:J19"/>
    <mergeCell ref="B20:D20"/>
    <mergeCell ref="E20:G20"/>
    <mergeCell ref="H20:J20"/>
    <mergeCell ref="B21:D21"/>
    <mergeCell ref="E21:G21"/>
    <mergeCell ref="H21:J21"/>
    <mergeCell ref="B22:D22"/>
    <mergeCell ref="E22:G22"/>
    <mergeCell ref="H22:J22"/>
    <mergeCell ref="B23:D23"/>
    <mergeCell ref="E23:G23"/>
    <mergeCell ref="H23:J23"/>
    <mergeCell ref="B24:D24"/>
    <mergeCell ref="E24:G24"/>
    <mergeCell ref="H24:J24"/>
    <mergeCell ref="B25:D25"/>
    <mergeCell ref="E25:G25"/>
    <mergeCell ref="H25:J25"/>
    <mergeCell ref="B26:D26"/>
    <mergeCell ref="E26:G26"/>
    <mergeCell ref="H26:J26"/>
    <mergeCell ref="B27:D27"/>
    <mergeCell ref="E27:G27"/>
    <mergeCell ref="H27:J27"/>
    <mergeCell ref="B28:D28"/>
    <mergeCell ref="E28:G28"/>
    <mergeCell ref="H28:J28"/>
    <mergeCell ref="B29:D29"/>
    <mergeCell ref="E29:G29"/>
    <mergeCell ref="H29:J29"/>
    <mergeCell ref="B30:D30"/>
    <mergeCell ref="E30:G30"/>
    <mergeCell ref="H30:J30"/>
    <mergeCell ref="B31:D31"/>
    <mergeCell ref="E31:G31"/>
    <mergeCell ref="H31:J31"/>
    <mergeCell ref="B32:D32"/>
    <mergeCell ref="E32:G32"/>
    <mergeCell ref="H32:J32"/>
    <mergeCell ref="B33:D33"/>
    <mergeCell ref="E33:G33"/>
    <mergeCell ref="H33:J33"/>
    <mergeCell ref="B34:D34"/>
    <mergeCell ref="E34:G34"/>
    <mergeCell ref="H34:J34"/>
    <mergeCell ref="B35:D35"/>
    <mergeCell ref="E35:G35"/>
    <mergeCell ref="H35:J35"/>
    <mergeCell ref="B36:D36"/>
    <mergeCell ref="E36:G36"/>
    <mergeCell ref="H36:J36"/>
    <mergeCell ref="B37:D37"/>
    <mergeCell ref="E37:G37"/>
    <mergeCell ref="H37:J37"/>
    <mergeCell ref="A43:D43"/>
    <mergeCell ref="F43:K43"/>
    <mergeCell ref="A44:K44"/>
    <mergeCell ref="B45:H45"/>
    <mergeCell ref="B38:D38"/>
    <mergeCell ref="E38:G38"/>
    <mergeCell ref="H38:J38"/>
    <mergeCell ref="I39:J39"/>
    <mergeCell ref="A40:K40"/>
    <mergeCell ref="A42:D42"/>
    <mergeCell ref="F42:K42"/>
  </mergeCells>
  <conditionalFormatting sqref="B16:D38">
    <cfRule type="containsErrors" dxfId="17" priority="2">
      <formula>ISERROR(B16)</formula>
    </cfRule>
  </conditionalFormatting>
  <conditionalFormatting sqref="K16:K38">
    <cfRule type="containsErrors" dxfId="16" priority="1">
      <formula>ISERROR(K16)</formula>
    </cfRule>
  </conditionalFormatting>
  <pageMargins left="0.25" right="0.25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showInputMessage="1" showErrorMessage="1" xr:uid="{00000000-0002-0000-0200-000000000000}">
          <x14:formula1>
            <xm:f>'Mileage Chart'!$A$2:$A$45</xm:f>
          </x14:formula1>
          <xm:sqref>E16:G38</xm:sqref>
        </x14:dataValidation>
        <x14:dataValidation type="list" allowBlank="1" showInputMessage="1" showErrorMessage="1" xr:uid="{00000000-0002-0000-0200-000001000000}">
          <x14:formula1>
            <xm:f>'Mileage Chart'!$B$1:$AS$1</xm:f>
          </x14:formula1>
          <xm:sqref>H16:J38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7"/>
  <sheetViews>
    <sheetView view="pageBreakPreview" zoomScaleNormal="100" zoomScaleSheetLayoutView="100" zoomScalePageLayoutView="75" workbookViewId="0">
      <selection activeCell="E19" sqref="E19:G19"/>
    </sheetView>
  </sheetViews>
  <sheetFormatPr defaultColWidth="9.140625" defaultRowHeight="15"/>
  <cols>
    <col min="1" max="1" width="9.85546875" style="8" customWidth="1"/>
    <col min="2" max="3" width="9.140625" style="8"/>
    <col min="4" max="4" width="8.28515625" style="8" customWidth="1"/>
    <col min="5" max="6" width="9.140625" style="8"/>
    <col min="7" max="7" width="6" style="8" customWidth="1"/>
    <col min="8" max="8" width="9.140625" style="8"/>
    <col min="9" max="10" width="9.140625" style="8" customWidth="1"/>
    <col min="11" max="11" width="12" style="8" bestFit="1" customWidth="1"/>
    <col min="12" max="16384" width="9.140625" style="8"/>
  </cols>
  <sheetData>
    <row r="1" spans="1:11" ht="15.7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8"/>
      <c r="K1" s="158"/>
    </row>
    <row r="2" spans="1:11" ht="15.75">
      <c r="A2" s="157" t="s">
        <v>1</v>
      </c>
      <c r="B2" s="157"/>
      <c r="C2" s="157"/>
      <c r="D2" s="157"/>
      <c r="E2" s="157"/>
      <c r="F2" s="157"/>
      <c r="G2" s="157"/>
      <c r="H2" s="157"/>
      <c r="I2" s="157"/>
      <c r="J2" s="158"/>
      <c r="K2" s="158"/>
    </row>
    <row r="3" spans="1:11" ht="15.75">
      <c r="A3" s="159" t="s">
        <v>8</v>
      </c>
      <c r="B3" s="159"/>
      <c r="C3" s="159"/>
      <c r="D3" s="159"/>
      <c r="E3" s="159"/>
      <c r="F3" s="159"/>
      <c r="G3" s="159"/>
      <c r="H3" s="159"/>
      <c r="I3" s="159"/>
      <c r="J3" s="158"/>
      <c r="K3" s="158"/>
    </row>
    <row r="4" spans="1:11" ht="15.75">
      <c r="A4" s="7"/>
      <c r="B4" s="7"/>
      <c r="C4" s="7"/>
      <c r="D4" s="7"/>
      <c r="E4" s="7"/>
      <c r="F4" s="7"/>
      <c r="G4" s="7"/>
      <c r="H4" s="7"/>
      <c r="I4" s="7"/>
    </row>
    <row r="5" spans="1:11" ht="19.5" thickBot="1">
      <c r="A5" s="174">
        <f>+'Mileage Form-In District-Ln1'!A5:E5</f>
        <v>0</v>
      </c>
      <c r="B5" s="174"/>
      <c r="C5" s="174"/>
      <c r="D5" s="174"/>
      <c r="E5" s="174"/>
      <c r="F5" s="9"/>
      <c r="I5" s="160" t="s">
        <v>120</v>
      </c>
      <c r="J5" s="161"/>
      <c r="K5" s="161"/>
    </row>
    <row r="6" spans="1:11" ht="18.75">
      <c r="A6" s="171" t="s">
        <v>66</v>
      </c>
      <c r="B6" s="171"/>
      <c r="C6" s="171"/>
      <c r="D6" s="171"/>
      <c r="E6" s="172"/>
      <c r="F6" s="9"/>
      <c r="I6" s="162" t="s">
        <v>123</v>
      </c>
      <c r="J6" s="163"/>
      <c r="K6" s="163"/>
    </row>
    <row r="7" spans="1:11" ht="21">
      <c r="A7" s="168"/>
      <c r="B7" s="169"/>
      <c r="C7" s="169"/>
      <c r="D7" s="169"/>
      <c r="E7" s="169"/>
      <c r="F7" s="9"/>
      <c r="G7" s="9"/>
      <c r="H7" s="9"/>
      <c r="I7" s="9"/>
      <c r="J7" s="27"/>
    </row>
    <row r="8" spans="1:11" ht="19.5" thickBot="1">
      <c r="A8" s="10" t="s">
        <v>9</v>
      </c>
      <c r="B8" s="175">
        <f>+'Mileage Form-In District-Ln1'!B8:F8</f>
        <v>0</v>
      </c>
      <c r="C8" s="176"/>
      <c r="D8" s="176"/>
      <c r="E8" s="176"/>
      <c r="F8" s="176"/>
      <c r="G8" s="9"/>
      <c r="H8" s="11"/>
      <c r="I8" s="9"/>
    </row>
    <row r="9" spans="1:11" ht="6" customHeight="1">
      <c r="A9" s="9"/>
      <c r="B9" s="9"/>
      <c r="C9" s="9"/>
      <c r="D9" s="9"/>
      <c r="E9" s="9"/>
      <c r="F9" s="9"/>
      <c r="G9" s="9"/>
      <c r="H9" s="9"/>
      <c r="I9" s="9"/>
    </row>
    <row r="10" spans="1:11" ht="19.5" thickBot="1">
      <c r="A10" s="10" t="s">
        <v>10</v>
      </c>
      <c r="B10" s="175">
        <f>+'Mileage Form-In District-Ln1'!B10:F10</f>
        <v>0</v>
      </c>
      <c r="C10" s="176"/>
      <c r="D10" s="176"/>
      <c r="E10" s="176"/>
      <c r="F10" s="176"/>
      <c r="G10" s="9"/>
      <c r="H10" s="9"/>
      <c r="I10" s="9"/>
    </row>
    <row r="11" spans="1:11" ht="3.75" customHeight="1">
      <c r="A11" s="173"/>
      <c r="B11" s="173"/>
      <c r="C11" s="173"/>
      <c r="D11" s="173"/>
      <c r="E11" s="173"/>
      <c r="F11" s="173"/>
      <c r="G11" s="9"/>
      <c r="H11" s="9"/>
      <c r="I11" s="9"/>
    </row>
    <row r="12" spans="1:11" ht="23.25" customHeight="1">
      <c r="A12" s="164" t="s">
        <v>15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</row>
    <row r="13" spans="1:11">
      <c r="A13" s="165"/>
      <c r="B13" s="165"/>
      <c r="C13" s="165"/>
      <c r="D13" s="165"/>
      <c r="E13" s="165"/>
      <c r="F13" s="165"/>
      <c r="G13" s="165"/>
      <c r="H13" s="165"/>
      <c r="I13" s="165"/>
      <c r="J13" s="165"/>
      <c r="K13" s="165"/>
    </row>
    <row r="14" spans="1:11" ht="4.5" customHeight="1" thickBot="1">
      <c r="A14" s="165"/>
      <c r="B14" s="165"/>
      <c r="C14" s="165"/>
      <c r="D14" s="165"/>
      <c r="E14" s="165"/>
      <c r="F14" s="165"/>
      <c r="G14" s="165"/>
      <c r="H14" s="165"/>
      <c r="I14" s="165"/>
      <c r="J14" s="165"/>
      <c r="K14" s="165"/>
    </row>
    <row r="15" spans="1:11" ht="19.5" thickBot="1">
      <c r="A15" s="25" t="s">
        <v>2</v>
      </c>
      <c r="B15" s="148" t="s">
        <v>3</v>
      </c>
      <c r="C15" s="148"/>
      <c r="D15" s="148"/>
      <c r="E15" s="149" t="s">
        <v>4</v>
      </c>
      <c r="F15" s="150"/>
      <c r="G15" s="150"/>
      <c r="H15" s="149" t="s">
        <v>5</v>
      </c>
      <c r="I15" s="150"/>
      <c r="J15" s="150"/>
      <c r="K15" s="24" t="s">
        <v>11</v>
      </c>
    </row>
    <row r="16" spans="1:11" ht="15.75" thickTop="1">
      <c r="A16" s="28"/>
      <c r="B16" s="151"/>
      <c r="C16" s="152"/>
      <c r="D16" s="153"/>
      <c r="E16" s="154"/>
      <c r="F16" s="155"/>
      <c r="G16" s="156"/>
      <c r="H16" s="126"/>
      <c r="I16" s="122"/>
      <c r="J16" s="125"/>
      <c r="K16" s="21" t="e">
        <f>INDEX('Mileage Chart'!B2:AS45,MATCH(E16,'Mileage Chart'!A2:A45,0),MATCH(H16,'Mileage Chart'!B1:AS1,0))+0</f>
        <v>#N/A</v>
      </c>
    </row>
    <row r="17" spans="1:11">
      <c r="A17" s="29"/>
      <c r="B17" s="121"/>
      <c r="C17" s="122"/>
      <c r="D17" s="123"/>
      <c r="E17" s="124"/>
      <c r="F17" s="122"/>
      <c r="G17" s="125"/>
      <c r="H17" s="126"/>
      <c r="I17" s="122"/>
      <c r="J17" s="125"/>
      <c r="K17" s="21" t="e">
        <f>INDEX('Mileage Chart'!B2:AS45,MATCH(E17,'Mileage Chart'!A2:A45,0),MATCH(H17,'Mileage Chart'!B1:AS1,0))+0</f>
        <v>#N/A</v>
      </c>
    </row>
    <row r="18" spans="1:11">
      <c r="A18" s="29"/>
      <c r="B18" s="121"/>
      <c r="C18" s="122"/>
      <c r="D18" s="123"/>
      <c r="E18" s="124"/>
      <c r="F18" s="122"/>
      <c r="G18" s="125"/>
      <c r="H18" s="126"/>
      <c r="I18" s="122"/>
      <c r="J18" s="125"/>
      <c r="K18" s="21" t="e">
        <f>INDEX('Mileage Chart'!B2:AS45,MATCH(E18,'Mileage Chart'!A2:A45,0),MATCH(H18,'Mileage Chart'!B1:AS1,0))+0</f>
        <v>#N/A</v>
      </c>
    </row>
    <row r="19" spans="1:11">
      <c r="A19" s="29"/>
      <c r="B19" s="121"/>
      <c r="C19" s="122"/>
      <c r="D19" s="123"/>
      <c r="E19" s="124"/>
      <c r="F19" s="122"/>
      <c r="G19" s="125"/>
      <c r="H19" s="126"/>
      <c r="I19" s="122"/>
      <c r="J19" s="125"/>
      <c r="K19" s="21" t="e">
        <f>INDEX('Mileage Chart'!B2:AS45,MATCH(E19,'Mileage Chart'!A2:A45,0),MATCH(H19,'Mileage Chart'!B1:AS1,0))+0</f>
        <v>#N/A</v>
      </c>
    </row>
    <row r="20" spans="1:11">
      <c r="A20" s="29"/>
      <c r="B20" s="121"/>
      <c r="C20" s="122"/>
      <c r="D20" s="123"/>
      <c r="E20" s="124"/>
      <c r="F20" s="122"/>
      <c r="G20" s="125"/>
      <c r="H20" s="126"/>
      <c r="I20" s="122"/>
      <c r="J20" s="125"/>
      <c r="K20" s="21" t="e">
        <f>INDEX('Mileage Chart'!B2:AS45,MATCH(E20,'Mileage Chart'!A2:A45,0),MATCH(H20,'Mileage Chart'!B1:AS1,0))+0</f>
        <v>#N/A</v>
      </c>
    </row>
    <row r="21" spans="1:11">
      <c r="A21" s="29"/>
      <c r="B21" s="121"/>
      <c r="C21" s="122"/>
      <c r="D21" s="123"/>
      <c r="E21" s="124"/>
      <c r="F21" s="122"/>
      <c r="G21" s="125"/>
      <c r="H21" s="126"/>
      <c r="I21" s="122"/>
      <c r="J21" s="125"/>
      <c r="K21" s="21" t="e">
        <f>INDEX('Mileage Chart'!B2:AS45,MATCH(E21,'Mileage Chart'!A2:A45,0),MATCH(H21,'Mileage Chart'!B1:AS1,0))+0</f>
        <v>#N/A</v>
      </c>
    </row>
    <row r="22" spans="1:11">
      <c r="A22" s="29"/>
      <c r="B22" s="121"/>
      <c r="C22" s="122"/>
      <c r="D22" s="123"/>
      <c r="E22" s="124"/>
      <c r="F22" s="122"/>
      <c r="G22" s="125"/>
      <c r="H22" s="126"/>
      <c r="I22" s="122"/>
      <c r="J22" s="125"/>
      <c r="K22" s="21" t="e">
        <f>INDEX('Mileage Chart'!B2:AS45,MATCH(E22,'Mileage Chart'!A2:A45,0),MATCH(H22,'Mileage Chart'!B1:AS1,0))+0</f>
        <v>#N/A</v>
      </c>
    </row>
    <row r="23" spans="1:11">
      <c r="A23" s="29"/>
      <c r="B23" s="121"/>
      <c r="C23" s="122"/>
      <c r="D23" s="123"/>
      <c r="E23" s="124"/>
      <c r="F23" s="122"/>
      <c r="G23" s="125"/>
      <c r="H23" s="126"/>
      <c r="I23" s="122"/>
      <c r="J23" s="125"/>
      <c r="K23" s="21" t="e">
        <f>INDEX('Mileage Chart'!B2:AS45,MATCH(E23,'Mileage Chart'!A2:A45,0),MATCH(H23,'Mileage Chart'!B1:AS1,0))+0</f>
        <v>#N/A</v>
      </c>
    </row>
    <row r="24" spans="1:11">
      <c r="A24" s="29"/>
      <c r="B24" s="121"/>
      <c r="C24" s="122"/>
      <c r="D24" s="123"/>
      <c r="E24" s="124"/>
      <c r="F24" s="122"/>
      <c r="G24" s="125"/>
      <c r="H24" s="126"/>
      <c r="I24" s="122"/>
      <c r="J24" s="125"/>
      <c r="K24" s="21" t="e">
        <f>INDEX('Mileage Chart'!B2:AS45,MATCH(E24,'Mileage Chart'!A2:A45,0),MATCH(H24,'Mileage Chart'!B1:AS1,0))+0</f>
        <v>#N/A</v>
      </c>
    </row>
    <row r="25" spans="1:11">
      <c r="A25" s="29"/>
      <c r="B25" s="121"/>
      <c r="C25" s="122"/>
      <c r="D25" s="123"/>
      <c r="E25" s="124"/>
      <c r="F25" s="122"/>
      <c r="G25" s="125"/>
      <c r="H25" s="126"/>
      <c r="I25" s="122"/>
      <c r="J25" s="125"/>
      <c r="K25" s="21" t="e">
        <f>INDEX('Mileage Chart'!B2:AS45,MATCH(E25,'Mileage Chart'!A2:A45,0),MATCH(H25,'Mileage Chart'!B1:AS1,0))+0</f>
        <v>#N/A</v>
      </c>
    </row>
    <row r="26" spans="1:11">
      <c r="A26" s="29"/>
      <c r="B26" s="121"/>
      <c r="C26" s="122"/>
      <c r="D26" s="123"/>
      <c r="E26" s="124"/>
      <c r="F26" s="122"/>
      <c r="G26" s="125"/>
      <c r="H26" s="126"/>
      <c r="I26" s="122"/>
      <c r="J26" s="125"/>
      <c r="K26" s="21" t="e">
        <f>INDEX('Mileage Chart'!B2:AS45,MATCH(E26,'Mileage Chart'!A2:A45,0),MATCH(H26,'Mileage Chart'!B1:AS1,0))+0</f>
        <v>#N/A</v>
      </c>
    </row>
    <row r="27" spans="1:11">
      <c r="A27" s="29"/>
      <c r="B27" s="121"/>
      <c r="C27" s="122"/>
      <c r="D27" s="123"/>
      <c r="E27" s="124"/>
      <c r="F27" s="122"/>
      <c r="G27" s="125"/>
      <c r="H27" s="126"/>
      <c r="I27" s="122"/>
      <c r="J27" s="125"/>
      <c r="K27" s="21" t="e">
        <f>INDEX('Mileage Chart'!B2:AS45,MATCH(E27,'Mileage Chart'!A2:A45,0),MATCH(H27,'Mileage Chart'!B1:AS1,0))+0</f>
        <v>#N/A</v>
      </c>
    </row>
    <row r="28" spans="1:11">
      <c r="A28" s="29"/>
      <c r="B28" s="121"/>
      <c r="C28" s="122"/>
      <c r="D28" s="123"/>
      <c r="E28" s="124"/>
      <c r="F28" s="122"/>
      <c r="G28" s="125"/>
      <c r="H28" s="126"/>
      <c r="I28" s="122"/>
      <c r="J28" s="125"/>
      <c r="K28" s="21" t="e">
        <f>INDEX('Mileage Chart'!B2:AS45,MATCH(E28,'Mileage Chart'!A2:A45,0),MATCH(H28,'Mileage Chart'!B1:AS1,0))+0</f>
        <v>#N/A</v>
      </c>
    </row>
    <row r="29" spans="1:11">
      <c r="A29" s="29"/>
      <c r="B29" s="121"/>
      <c r="C29" s="122"/>
      <c r="D29" s="123"/>
      <c r="E29" s="124"/>
      <c r="F29" s="122"/>
      <c r="G29" s="125"/>
      <c r="H29" s="126"/>
      <c r="I29" s="122"/>
      <c r="J29" s="125"/>
      <c r="K29" s="21" t="e">
        <f>INDEX('Mileage Chart'!B2:AS45,MATCH(E29,'Mileage Chart'!A2:A45,0),MATCH(H29,'Mileage Chart'!B1:AS1,0))+0</f>
        <v>#N/A</v>
      </c>
    </row>
    <row r="30" spans="1:11">
      <c r="A30" s="29"/>
      <c r="B30" s="121"/>
      <c r="C30" s="122"/>
      <c r="D30" s="123"/>
      <c r="E30" s="124"/>
      <c r="F30" s="122"/>
      <c r="G30" s="125"/>
      <c r="H30" s="126"/>
      <c r="I30" s="122"/>
      <c r="J30" s="125"/>
      <c r="K30" s="21" t="e">
        <f>INDEX('Mileage Chart'!B2:AS45,MATCH(E30,'Mileage Chart'!A2:A45,0),MATCH(H30,'Mileage Chart'!B1:AS1,0))+0</f>
        <v>#N/A</v>
      </c>
    </row>
    <row r="31" spans="1:11">
      <c r="A31" s="29"/>
      <c r="B31" s="121"/>
      <c r="C31" s="122"/>
      <c r="D31" s="123"/>
      <c r="E31" s="124"/>
      <c r="F31" s="122"/>
      <c r="G31" s="125"/>
      <c r="H31" s="126"/>
      <c r="I31" s="122"/>
      <c r="J31" s="125"/>
      <c r="K31" s="21" t="e">
        <f>INDEX('Mileage Chart'!B2:AS45,MATCH(E31,'Mileage Chart'!A2:A45,0),MATCH(H31,'Mileage Chart'!B1:AS1,0))+0</f>
        <v>#N/A</v>
      </c>
    </row>
    <row r="32" spans="1:11">
      <c r="A32" s="29"/>
      <c r="B32" s="121"/>
      <c r="C32" s="122"/>
      <c r="D32" s="123"/>
      <c r="E32" s="124"/>
      <c r="F32" s="122"/>
      <c r="G32" s="125"/>
      <c r="H32" s="126"/>
      <c r="I32" s="122"/>
      <c r="J32" s="125"/>
      <c r="K32" s="21" t="e">
        <f>INDEX('Mileage Chart'!B2:AS45,MATCH(E32,'Mileage Chart'!A2:A45,0),MATCH(H32,'Mileage Chart'!B1:AS1,0))+0</f>
        <v>#N/A</v>
      </c>
    </row>
    <row r="33" spans="1:11">
      <c r="A33" s="29"/>
      <c r="B33" s="121"/>
      <c r="C33" s="122"/>
      <c r="D33" s="123"/>
      <c r="E33" s="124"/>
      <c r="F33" s="122"/>
      <c r="G33" s="125"/>
      <c r="H33" s="126"/>
      <c r="I33" s="122"/>
      <c r="J33" s="125"/>
      <c r="K33" s="21" t="e">
        <f>INDEX('Mileage Chart'!B2:AS45,MATCH(E33,'Mileage Chart'!A2:A45,0),MATCH(H33,'Mileage Chart'!B1:AS1,0))+0</f>
        <v>#N/A</v>
      </c>
    </row>
    <row r="34" spans="1:11">
      <c r="A34" s="29"/>
      <c r="B34" s="121"/>
      <c r="C34" s="122"/>
      <c r="D34" s="123"/>
      <c r="E34" s="124"/>
      <c r="F34" s="122"/>
      <c r="G34" s="125"/>
      <c r="H34" s="126"/>
      <c r="I34" s="122"/>
      <c r="J34" s="125"/>
      <c r="K34" s="21" t="e">
        <f>INDEX('Mileage Chart'!B2:AS45,MATCH(E34,'Mileage Chart'!A2:A45,0),MATCH(H34,'Mileage Chart'!B1:AS1,0))+0</f>
        <v>#N/A</v>
      </c>
    </row>
    <row r="35" spans="1:11">
      <c r="A35" s="29"/>
      <c r="B35" s="121"/>
      <c r="C35" s="122"/>
      <c r="D35" s="123"/>
      <c r="E35" s="124"/>
      <c r="F35" s="122"/>
      <c r="G35" s="125"/>
      <c r="H35" s="126"/>
      <c r="I35" s="122"/>
      <c r="J35" s="125"/>
      <c r="K35" s="21" t="e">
        <f>INDEX('Mileage Chart'!B2:AS45,MATCH(E35,'Mileage Chart'!A2:A45,0),MATCH(H35,'Mileage Chart'!B1:AS1,0))+0</f>
        <v>#N/A</v>
      </c>
    </row>
    <row r="36" spans="1:11">
      <c r="A36" s="29"/>
      <c r="B36" s="121"/>
      <c r="C36" s="122"/>
      <c r="D36" s="123"/>
      <c r="E36" s="124"/>
      <c r="F36" s="122"/>
      <c r="G36" s="125"/>
      <c r="H36" s="126"/>
      <c r="I36" s="122"/>
      <c r="J36" s="125"/>
      <c r="K36" s="21" t="e">
        <f>INDEX('Mileage Chart'!B2:AS45,MATCH(E36,'Mileage Chart'!A2:A45,0),MATCH(H36,'Mileage Chart'!B1:AS1,0))+0</f>
        <v>#N/A</v>
      </c>
    </row>
    <row r="37" spans="1:11">
      <c r="A37" s="29"/>
      <c r="B37" s="121"/>
      <c r="C37" s="122"/>
      <c r="D37" s="123"/>
      <c r="E37" s="124"/>
      <c r="F37" s="122"/>
      <c r="G37" s="125"/>
      <c r="H37" s="126"/>
      <c r="I37" s="122"/>
      <c r="J37" s="125"/>
      <c r="K37" s="21" t="e">
        <f>INDEX('Mileage Chart'!B2:AS45,MATCH(E37,'Mileage Chart'!A2:A45,0),MATCH(H37,'Mileage Chart'!B1:AS1,0))+0</f>
        <v>#N/A</v>
      </c>
    </row>
    <row r="38" spans="1:11" ht="15.75" thickBot="1">
      <c r="A38" s="30"/>
      <c r="B38" s="137"/>
      <c r="C38" s="138"/>
      <c r="D38" s="139"/>
      <c r="E38" s="140"/>
      <c r="F38" s="141"/>
      <c r="G38" s="142"/>
      <c r="H38" s="143"/>
      <c r="I38" s="141"/>
      <c r="J38" s="142"/>
      <c r="K38" s="23" t="e">
        <f>INDEX('Mileage Chart'!B2:AS45,MATCH(E38,'Mileage Chart'!A2:A45,0),MATCH(H38,'Mileage Chart'!B1:AS1,0))+0</f>
        <v>#N/A</v>
      </c>
    </row>
    <row r="39" spans="1:11" ht="24" customHeight="1" thickTop="1" thickBot="1">
      <c r="A39" s="9"/>
      <c r="B39" s="9"/>
      <c r="C39" s="9"/>
      <c r="D39" s="9"/>
      <c r="E39" s="9"/>
      <c r="F39" s="9"/>
      <c r="G39" s="9"/>
      <c r="H39" s="9"/>
      <c r="I39" s="119" t="s">
        <v>16</v>
      </c>
      <c r="J39" s="120"/>
      <c r="K39" s="22">
        <f>SUMIF(K16:K38,"&gt;0",K16:K38)</f>
        <v>0</v>
      </c>
    </row>
    <row r="40" spans="1:11" ht="20.25" customHeight="1" thickTop="1">
      <c r="A40" s="135" t="s">
        <v>12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ht="7.5" customHeight="1">
      <c r="A41" s="9"/>
      <c r="B41" s="9"/>
      <c r="C41" s="9"/>
      <c r="D41" s="9"/>
      <c r="E41" s="9"/>
      <c r="F41" s="9"/>
      <c r="G41" s="9"/>
      <c r="H41" s="9"/>
      <c r="I41" s="9"/>
    </row>
    <row r="42" spans="1:11" ht="19.5" thickBot="1">
      <c r="A42" s="131"/>
      <c r="B42" s="132"/>
      <c r="C42" s="132"/>
      <c r="D42" s="132"/>
      <c r="E42" s="9"/>
      <c r="F42" s="144"/>
      <c r="G42" s="145"/>
      <c r="H42" s="145"/>
      <c r="I42" s="145"/>
      <c r="J42" s="145"/>
      <c r="K42" s="145"/>
    </row>
    <row r="43" spans="1:11" ht="15.75">
      <c r="A43" s="133" t="s">
        <v>6</v>
      </c>
      <c r="B43" s="134"/>
      <c r="C43" s="134"/>
      <c r="D43" s="134"/>
      <c r="E43" s="12"/>
      <c r="F43" s="146" t="s">
        <v>7</v>
      </c>
      <c r="G43" s="147"/>
      <c r="H43" s="147"/>
      <c r="I43" s="147"/>
      <c r="J43" s="147"/>
      <c r="K43" s="147"/>
    </row>
    <row r="44" spans="1:11">
      <c r="A44" s="127" t="s">
        <v>13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</row>
    <row r="45" spans="1:11">
      <c r="A45" s="13" t="s">
        <v>14</v>
      </c>
      <c r="B45" s="129">
        <v>43301</v>
      </c>
      <c r="C45" s="130"/>
      <c r="D45" s="130"/>
      <c r="E45" s="130"/>
      <c r="F45" s="130"/>
      <c r="G45" s="130"/>
      <c r="H45" s="130"/>
      <c r="I45" s="26"/>
      <c r="J45" s="26"/>
      <c r="K45" s="26"/>
    </row>
    <row r="46" spans="1:11" ht="18.75">
      <c r="A46" s="9"/>
      <c r="B46" s="9"/>
      <c r="C46" s="9"/>
      <c r="D46" s="9"/>
      <c r="E46" s="9"/>
      <c r="F46" s="9"/>
      <c r="G46" s="9"/>
      <c r="H46" s="9"/>
      <c r="I46" s="9"/>
    </row>
    <row r="47" spans="1:11" ht="15.75">
      <c r="A47" s="7"/>
      <c r="B47" s="7"/>
      <c r="C47" s="7"/>
      <c r="D47" s="7"/>
      <c r="E47" s="7"/>
      <c r="F47" s="7"/>
      <c r="G47" s="7"/>
      <c r="H47" s="7"/>
      <c r="I47" s="7"/>
    </row>
  </sheetData>
  <sheetProtection algorithmName="SHA-512" hashValue="JSDHSbtxfVKE7cHwM5tV2cWbBSV/ryydvyjbbF6FIil1PRSmA6RP8esM2fbu1CiVH3i/TeJzsMbgymN03eBekw==" saltValue="4ghw50OrmgLZpzh9wYVb0Q==" spinCount="100000" sheet="1" objects="1" scenarios="1" selectLockedCells="1"/>
  <mergeCells count="92">
    <mergeCell ref="B15:D15"/>
    <mergeCell ref="E15:G15"/>
    <mergeCell ref="H15:J15"/>
    <mergeCell ref="A1:K1"/>
    <mergeCell ref="A2:K2"/>
    <mergeCell ref="A3:K3"/>
    <mergeCell ref="A5:E5"/>
    <mergeCell ref="I5:K5"/>
    <mergeCell ref="A6:E6"/>
    <mergeCell ref="I6:K6"/>
    <mergeCell ref="A7:E7"/>
    <mergeCell ref="B8:F8"/>
    <mergeCell ref="B10:F10"/>
    <mergeCell ref="A11:F11"/>
    <mergeCell ref="A12:K14"/>
    <mergeCell ref="B16:D16"/>
    <mergeCell ref="E16:G16"/>
    <mergeCell ref="H16:J16"/>
    <mergeCell ref="B17:D17"/>
    <mergeCell ref="E17:G17"/>
    <mergeCell ref="H17:J17"/>
    <mergeCell ref="B18:D18"/>
    <mergeCell ref="E18:G18"/>
    <mergeCell ref="H18:J18"/>
    <mergeCell ref="B19:D19"/>
    <mergeCell ref="E19:G19"/>
    <mergeCell ref="H19:J19"/>
    <mergeCell ref="B20:D20"/>
    <mergeCell ref="E20:G20"/>
    <mergeCell ref="H20:J20"/>
    <mergeCell ref="B21:D21"/>
    <mergeCell ref="E21:G21"/>
    <mergeCell ref="H21:J21"/>
    <mergeCell ref="B22:D22"/>
    <mergeCell ref="E22:G22"/>
    <mergeCell ref="H22:J22"/>
    <mergeCell ref="B23:D23"/>
    <mergeCell ref="E23:G23"/>
    <mergeCell ref="H23:J23"/>
    <mergeCell ref="B24:D24"/>
    <mergeCell ref="E24:G24"/>
    <mergeCell ref="H24:J24"/>
    <mergeCell ref="B25:D25"/>
    <mergeCell ref="E25:G25"/>
    <mergeCell ref="H25:J25"/>
    <mergeCell ref="B26:D26"/>
    <mergeCell ref="E26:G26"/>
    <mergeCell ref="H26:J26"/>
    <mergeCell ref="B27:D27"/>
    <mergeCell ref="E27:G27"/>
    <mergeCell ref="H27:J27"/>
    <mergeCell ref="B28:D28"/>
    <mergeCell ref="E28:G28"/>
    <mergeCell ref="H28:J28"/>
    <mergeCell ref="B29:D29"/>
    <mergeCell ref="E29:G29"/>
    <mergeCell ref="H29:J29"/>
    <mergeCell ref="B30:D30"/>
    <mergeCell ref="E30:G30"/>
    <mergeCell ref="H30:J30"/>
    <mergeCell ref="B31:D31"/>
    <mergeCell ref="E31:G31"/>
    <mergeCell ref="H31:J31"/>
    <mergeCell ref="B32:D32"/>
    <mergeCell ref="E32:G32"/>
    <mergeCell ref="H32:J32"/>
    <mergeCell ref="B33:D33"/>
    <mergeCell ref="E33:G33"/>
    <mergeCell ref="H33:J33"/>
    <mergeCell ref="B34:D34"/>
    <mergeCell ref="E34:G34"/>
    <mergeCell ref="H34:J34"/>
    <mergeCell ref="B35:D35"/>
    <mergeCell ref="E35:G35"/>
    <mergeCell ref="H35:J35"/>
    <mergeCell ref="B36:D36"/>
    <mergeCell ref="E36:G36"/>
    <mergeCell ref="H36:J36"/>
    <mergeCell ref="B37:D37"/>
    <mergeCell ref="E37:G37"/>
    <mergeCell ref="H37:J37"/>
    <mergeCell ref="A43:D43"/>
    <mergeCell ref="F43:K43"/>
    <mergeCell ref="A44:K44"/>
    <mergeCell ref="B45:H45"/>
    <mergeCell ref="B38:D38"/>
    <mergeCell ref="E38:G38"/>
    <mergeCell ref="H38:J38"/>
    <mergeCell ref="I39:J39"/>
    <mergeCell ref="A40:K40"/>
    <mergeCell ref="A42:D42"/>
    <mergeCell ref="F42:K42"/>
  </mergeCells>
  <conditionalFormatting sqref="B16:D38">
    <cfRule type="containsErrors" dxfId="15" priority="2">
      <formula>ISERROR(B16)</formula>
    </cfRule>
  </conditionalFormatting>
  <conditionalFormatting sqref="K16:K38">
    <cfRule type="containsErrors" dxfId="14" priority="1">
      <formula>ISERROR(K16)</formula>
    </cfRule>
  </conditionalFormatting>
  <pageMargins left="0.25" right="0.25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300-000000000000}">
          <x14:formula1>
            <xm:f>'Mileage Chart'!$A$2:$A$45</xm:f>
          </x14:formula1>
          <xm:sqref>E16:G38</xm:sqref>
        </x14:dataValidation>
        <x14:dataValidation type="list" allowBlank="1" showInputMessage="1" showErrorMessage="1" xr:uid="{00000000-0002-0000-0300-000001000000}">
          <x14:formula1>
            <xm:f>'Mileage Chart'!$B$1:$AS$1</xm:f>
          </x14:formula1>
          <xm:sqref>H16:J38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2"/>
  <sheetViews>
    <sheetView view="pageBreakPreview" zoomScaleNormal="100" zoomScaleSheetLayoutView="100" zoomScalePageLayoutView="75" workbookViewId="0">
      <selection activeCell="E20" sqref="E20:G20"/>
    </sheetView>
  </sheetViews>
  <sheetFormatPr defaultColWidth="9.140625" defaultRowHeight="15"/>
  <cols>
    <col min="1" max="1" width="9.85546875" style="8" customWidth="1"/>
    <col min="2" max="3" width="9.140625" style="8"/>
    <col min="4" max="4" width="8.28515625" style="8" customWidth="1"/>
    <col min="5" max="6" width="9.140625" style="8"/>
    <col min="7" max="7" width="6" style="8" customWidth="1"/>
    <col min="8" max="8" width="9.140625" style="8"/>
    <col min="9" max="10" width="9.140625" style="8" customWidth="1"/>
    <col min="11" max="11" width="12" style="8" bestFit="1" customWidth="1"/>
    <col min="12" max="16384" width="9.140625" style="8"/>
  </cols>
  <sheetData>
    <row r="1" spans="1:11" ht="15.7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8"/>
      <c r="K1" s="158"/>
    </row>
    <row r="2" spans="1:11" ht="15.75">
      <c r="A2" s="157" t="s">
        <v>1</v>
      </c>
      <c r="B2" s="157"/>
      <c r="C2" s="157"/>
      <c r="D2" s="157"/>
      <c r="E2" s="157"/>
      <c r="F2" s="157"/>
      <c r="G2" s="157"/>
      <c r="H2" s="157"/>
      <c r="I2" s="157"/>
      <c r="J2" s="158"/>
      <c r="K2" s="158"/>
    </row>
    <row r="3" spans="1:11" ht="15.75">
      <c r="A3" s="159" t="s">
        <v>8</v>
      </c>
      <c r="B3" s="159"/>
      <c r="C3" s="159"/>
      <c r="D3" s="159"/>
      <c r="E3" s="159"/>
      <c r="F3" s="159"/>
      <c r="G3" s="159"/>
      <c r="H3" s="159"/>
      <c r="I3" s="159"/>
      <c r="J3" s="158"/>
      <c r="K3" s="158"/>
    </row>
    <row r="4" spans="1:11" ht="15.75">
      <c r="A4" s="7"/>
      <c r="B4" s="7"/>
      <c r="C4" s="7"/>
      <c r="D4" s="7"/>
      <c r="E4" s="7"/>
      <c r="F4" s="7"/>
      <c r="G4" s="7"/>
      <c r="H4" s="7"/>
      <c r="I4" s="7"/>
    </row>
    <row r="5" spans="1:11" ht="19.5" thickBot="1">
      <c r="A5" s="174">
        <f>+'Mileage Form-In District-Ln1'!A5:E5</f>
        <v>0</v>
      </c>
      <c r="B5" s="174"/>
      <c r="C5" s="174"/>
      <c r="D5" s="174"/>
      <c r="E5" s="174"/>
      <c r="F5" s="9"/>
      <c r="I5" s="160" t="s">
        <v>124</v>
      </c>
      <c r="J5" s="161"/>
      <c r="K5" s="161"/>
    </row>
    <row r="6" spans="1:11" ht="18.75">
      <c r="A6" s="171" t="s">
        <v>66</v>
      </c>
      <c r="B6" s="171"/>
      <c r="C6" s="171"/>
      <c r="D6" s="171"/>
      <c r="E6" s="172"/>
      <c r="F6" s="9"/>
      <c r="I6" s="162" t="s">
        <v>125</v>
      </c>
      <c r="J6" s="163"/>
      <c r="K6" s="163"/>
    </row>
    <row r="7" spans="1:11" ht="12" customHeight="1">
      <c r="A7" s="168"/>
      <c r="B7" s="169"/>
      <c r="C7" s="169"/>
      <c r="D7" s="169"/>
      <c r="E7" s="169"/>
      <c r="F7" s="9"/>
      <c r="G7" s="9"/>
      <c r="H7" s="9"/>
      <c r="I7" s="9"/>
      <c r="J7" s="27"/>
    </row>
    <row r="8" spans="1:11" ht="19.5" thickBot="1">
      <c r="A8" s="10" t="s">
        <v>9</v>
      </c>
      <c r="B8" s="175">
        <f>+'Mileage Form-In District-Ln1'!B8:F8</f>
        <v>0</v>
      </c>
      <c r="C8" s="176"/>
      <c r="D8" s="176"/>
      <c r="E8" s="176"/>
      <c r="F8" s="176"/>
      <c r="G8" s="9"/>
      <c r="H8" s="11"/>
      <c r="I8" s="9"/>
    </row>
    <row r="9" spans="1:11" ht="6" customHeight="1">
      <c r="A9" s="9"/>
      <c r="B9" s="9"/>
      <c r="C9" s="9"/>
      <c r="D9" s="9"/>
      <c r="E9" s="9"/>
      <c r="F9" s="9"/>
      <c r="G9" s="9"/>
      <c r="H9" s="9"/>
      <c r="I9" s="9"/>
    </row>
    <row r="10" spans="1:11" ht="19.5" thickBot="1">
      <c r="A10" s="10" t="s">
        <v>10</v>
      </c>
      <c r="B10" s="175">
        <f>+'Mileage Form-In District-Ln1'!B10:F10</f>
        <v>0</v>
      </c>
      <c r="C10" s="176"/>
      <c r="D10" s="176"/>
      <c r="E10" s="176"/>
      <c r="F10" s="176"/>
      <c r="G10" s="9"/>
      <c r="H10" s="9"/>
      <c r="I10" s="9"/>
    </row>
    <row r="11" spans="1:11" ht="3.75" customHeight="1">
      <c r="A11" s="173"/>
      <c r="B11" s="173"/>
      <c r="C11" s="173"/>
      <c r="D11" s="173"/>
      <c r="E11" s="173"/>
      <c r="F11" s="173"/>
      <c r="G11" s="9"/>
      <c r="H11" s="9"/>
      <c r="I11" s="9"/>
    </row>
    <row r="12" spans="1:11" ht="23.25" customHeight="1">
      <c r="A12" s="164" t="s">
        <v>15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</row>
    <row r="13" spans="1:11">
      <c r="A13" s="165"/>
      <c r="B13" s="165"/>
      <c r="C13" s="165"/>
      <c r="D13" s="165"/>
      <c r="E13" s="165"/>
      <c r="F13" s="165"/>
      <c r="G13" s="165"/>
      <c r="H13" s="165"/>
      <c r="I13" s="165"/>
      <c r="J13" s="165"/>
      <c r="K13" s="165"/>
    </row>
    <row r="14" spans="1:11" ht="4.5" customHeight="1" thickBot="1">
      <c r="A14" s="165"/>
      <c r="B14" s="165"/>
      <c r="C14" s="165"/>
      <c r="D14" s="165"/>
      <c r="E14" s="165"/>
      <c r="F14" s="165"/>
      <c r="G14" s="165"/>
      <c r="H14" s="165"/>
      <c r="I14" s="165"/>
      <c r="J14" s="165"/>
      <c r="K14" s="165"/>
    </row>
    <row r="15" spans="1:11" ht="19.5" thickBot="1">
      <c r="A15" s="25" t="s">
        <v>2</v>
      </c>
      <c r="B15" s="148" t="s">
        <v>3</v>
      </c>
      <c r="C15" s="148"/>
      <c r="D15" s="148"/>
      <c r="E15" s="149" t="s">
        <v>4</v>
      </c>
      <c r="F15" s="150"/>
      <c r="G15" s="150"/>
      <c r="H15" s="149" t="s">
        <v>5</v>
      </c>
      <c r="I15" s="150"/>
      <c r="J15" s="150"/>
      <c r="K15" s="24" t="s">
        <v>11</v>
      </c>
    </row>
    <row r="16" spans="1:11" ht="45.75" customHeight="1" thickTop="1">
      <c r="A16" s="28"/>
      <c r="B16" s="184"/>
      <c r="C16" s="185"/>
      <c r="D16" s="186"/>
      <c r="E16" s="184"/>
      <c r="F16" s="185"/>
      <c r="G16" s="186"/>
      <c r="H16" s="184"/>
      <c r="I16" s="185"/>
      <c r="J16" s="186"/>
      <c r="K16" s="101"/>
    </row>
    <row r="17" spans="1:11" ht="45" customHeight="1">
      <c r="A17" s="29"/>
      <c r="B17" s="181"/>
      <c r="C17" s="182"/>
      <c r="D17" s="183"/>
      <c r="E17" s="181"/>
      <c r="F17" s="182"/>
      <c r="G17" s="183"/>
      <c r="H17" s="181"/>
      <c r="I17" s="182"/>
      <c r="J17" s="183"/>
      <c r="K17" s="101"/>
    </row>
    <row r="18" spans="1:11" ht="44.25" customHeight="1">
      <c r="A18" s="29"/>
      <c r="B18" s="181"/>
      <c r="C18" s="182"/>
      <c r="D18" s="183"/>
      <c r="E18" s="181"/>
      <c r="F18" s="182"/>
      <c r="G18" s="183"/>
      <c r="H18" s="181"/>
      <c r="I18" s="182"/>
      <c r="J18" s="183"/>
      <c r="K18" s="101"/>
    </row>
    <row r="19" spans="1:11" ht="46.5" customHeight="1">
      <c r="A19" s="29"/>
      <c r="B19" s="181"/>
      <c r="C19" s="182"/>
      <c r="D19" s="183"/>
      <c r="E19" s="181"/>
      <c r="F19" s="182"/>
      <c r="G19" s="183"/>
      <c r="H19" s="181"/>
      <c r="I19" s="182"/>
      <c r="J19" s="183"/>
      <c r="K19" s="101"/>
    </row>
    <row r="20" spans="1:11" ht="45.75" customHeight="1">
      <c r="A20" s="29"/>
      <c r="B20" s="181"/>
      <c r="C20" s="182"/>
      <c r="D20" s="183"/>
      <c r="E20" s="181"/>
      <c r="F20" s="182"/>
      <c r="G20" s="183"/>
      <c r="H20" s="181"/>
      <c r="I20" s="182"/>
      <c r="J20" s="183"/>
      <c r="K20" s="101"/>
    </row>
    <row r="21" spans="1:11" ht="45" customHeight="1">
      <c r="A21" s="29"/>
      <c r="B21" s="181"/>
      <c r="C21" s="182"/>
      <c r="D21" s="183"/>
      <c r="E21" s="181"/>
      <c r="F21" s="182"/>
      <c r="G21" s="183"/>
      <c r="H21" s="181"/>
      <c r="I21" s="182"/>
      <c r="J21" s="183"/>
      <c r="K21" s="101"/>
    </row>
    <row r="22" spans="1:11" ht="45" customHeight="1">
      <c r="A22" s="29"/>
      <c r="B22" s="181"/>
      <c r="C22" s="182"/>
      <c r="D22" s="183"/>
      <c r="E22" s="181"/>
      <c r="F22" s="182"/>
      <c r="G22" s="183"/>
      <c r="H22" s="181"/>
      <c r="I22" s="182"/>
      <c r="J22" s="183"/>
      <c r="K22" s="101"/>
    </row>
    <row r="23" spans="1:11" ht="45" customHeight="1">
      <c r="A23" s="29"/>
      <c r="B23" s="177"/>
      <c r="C23" s="178"/>
      <c r="D23" s="179"/>
      <c r="E23" s="177"/>
      <c r="F23" s="178"/>
      <c r="G23" s="179"/>
      <c r="H23" s="177"/>
      <c r="I23" s="178"/>
      <c r="J23" s="180"/>
      <c r="K23" s="101"/>
    </row>
    <row r="24" spans="1:11" ht="24" customHeight="1" thickBot="1">
      <c r="A24" s="9"/>
      <c r="B24" s="9"/>
      <c r="C24" s="9"/>
      <c r="D24" s="9"/>
      <c r="E24" s="9"/>
      <c r="F24" s="9"/>
      <c r="G24" s="9"/>
      <c r="H24" s="9"/>
      <c r="I24" s="119" t="s">
        <v>16</v>
      </c>
      <c r="J24" s="120"/>
      <c r="K24" s="22">
        <f>SUMIF(K16:K23,"&gt;0",K16:K23)</f>
        <v>0</v>
      </c>
    </row>
    <row r="25" spans="1:11" ht="20.25" customHeight="1" thickTop="1">
      <c r="A25" s="135" t="s">
        <v>12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6"/>
    </row>
    <row r="26" spans="1:11" ht="7.5" customHeight="1">
      <c r="A26" s="9"/>
      <c r="B26" s="9"/>
      <c r="C26" s="9"/>
      <c r="D26" s="9"/>
      <c r="E26" s="9"/>
      <c r="F26" s="9"/>
      <c r="G26" s="9"/>
      <c r="H26" s="9"/>
      <c r="I26" s="9"/>
    </row>
    <row r="27" spans="1:11" ht="19.5" thickBot="1">
      <c r="A27" s="131"/>
      <c r="B27" s="132"/>
      <c r="C27" s="132"/>
      <c r="D27" s="132"/>
      <c r="E27" s="9"/>
      <c r="F27" s="144"/>
      <c r="G27" s="145"/>
      <c r="H27" s="145"/>
      <c r="I27" s="145"/>
      <c r="J27" s="145"/>
      <c r="K27" s="145"/>
    </row>
    <row r="28" spans="1:11" ht="15.75">
      <c r="A28" s="133" t="s">
        <v>6</v>
      </c>
      <c r="B28" s="134"/>
      <c r="C28" s="134"/>
      <c r="D28" s="134"/>
      <c r="E28" s="12"/>
      <c r="F28" s="146" t="s">
        <v>7</v>
      </c>
      <c r="G28" s="147"/>
      <c r="H28" s="147"/>
      <c r="I28" s="147"/>
      <c r="J28" s="147"/>
      <c r="K28" s="147"/>
    </row>
    <row r="29" spans="1:11">
      <c r="A29" s="127" t="s">
        <v>13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</row>
    <row r="30" spans="1:11">
      <c r="A30" s="13" t="s">
        <v>14</v>
      </c>
      <c r="B30" s="129">
        <v>43724</v>
      </c>
      <c r="C30" s="130"/>
      <c r="D30" s="130"/>
      <c r="E30" s="130"/>
      <c r="F30" s="130"/>
      <c r="G30" s="130"/>
      <c r="H30" s="130"/>
      <c r="I30" s="26"/>
      <c r="J30" s="26"/>
      <c r="K30" s="26"/>
    </row>
    <row r="31" spans="1:11" ht="18.75">
      <c r="A31" s="9"/>
      <c r="B31" s="9"/>
      <c r="C31" s="9"/>
      <c r="D31" s="9"/>
      <c r="E31" s="9"/>
      <c r="F31" s="9"/>
      <c r="G31" s="9"/>
      <c r="H31" s="9"/>
      <c r="I31" s="9"/>
    </row>
    <row r="32" spans="1:11" ht="15.75">
      <c r="A32" s="7"/>
      <c r="B32" s="7"/>
      <c r="C32" s="7"/>
      <c r="D32" s="7"/>
      <c r="E32" s="7"/>
      <c r="F32" s="7"/>
      <c r="G32" s="7"/>
      <c r="H32" s="7"/>
      <c r="I32" s="7"/>
    </row>
  </sheetData>
  <sheetProtection algorithmName="SHA-512" hashValue="trrcfgYThoHQUUUT9Bm/iln11Ih6dsTYNwMHrE8wTokNBXMWp24v/Snatitddq1S7oCnqQl5ogcypzs6ULPvOQ==" saltValue="TiFA7kUFewG1eJ/isLlfLQ==" spinCount="100000" sheet="1" selectLockedCells="1"/>
  <mergeCells count="47">
    <mergeCell ref="B15:D15"/>
    <mergeCell ref="E15:G15"/>
    <mergeCell ref="H15:J15"/>
    <mergeCell ref="A1:K1"/>
    <mergeCell ref="A2:K2"/>
    <mergeCell ref="A3:K3"/>
    <mergeCell ref="A5:E5"/>
    <mergeCell ref="I5:K5"/>
    <mergeCell ref="A6:E6"/>
    <mergeCell ref="I6:K6"/>
    <mergeCell ref="A7:E7"/>
    <mergeCell ref="B8:F8"/>
    <mergeCell ref="B10:F10"/>
    <mergeCell ref="A11:F11"/>
    <mergeCell ref="A12:K14"/>
    <mergeCell ref="B17:D17"/>
    <mergeCell ref="E17:G17"/>
    <mergeCell ref="H17:J17"/>
    <mergeCell ref="B16:D16"/>
    <mergeCell ref="E16:G16"/>
    <mergeCell ref="H16:J16"/>
    <mergeCell ref="B19:D19"/>
    <mergeCell ref="E19:G19"/>
    <mergeCell ref="H19:J19"/>
    <mergeCell ref="B18:D18"/>
    <mergeCell ref="E18:G18"/>
    <mergeCell ref="H18:J18"/>
    <mergeCell ref="B21:D21"/>
    <mergeCell ref="E21:G21"/>
    <mergeCell ref="H21:J21"/>
    <mergeCell ref="B20:D20"/>
    <mergeCell ref="E20:G20"/>
    <mergeCell ref="H20:J20"/>
    <mergeCell ref="B23:D23"/>
    <mergeCell ref="E23:G23"/>
    <mergeCell ref="H23:J23"/>
    <mergeCell ref="B22:D22"/>
    <mergeCell ref="E22:G22"/>
    <mergeCell ref="H22:J22"/>
    <mergeCell ref="A28:D28"/>
    <mergeCell ref="F28:K28"/>
    <mergeCell ref="A29:K29"/>
    <mergeCell ref="B30:H30"/>
    <mergeCell ref="I24:J24"/>
    <mergeCell ref="A25:K25"/>
    <mergeCell ref="A27:D27"/>
    <mergeCell ref="F27:K27"/>
  </mergeCells>
  <conditionalFormatting sqref="B16:D16 K16 B17:K23">
    <cfRule type="containsErrors" dxfId="13" priority="4">
      <formula>ISERROR(B16)</formula>
    </cfRule>
  </conditionalFormatting>
  <conditionalFormatting sqref="E16:J16">
    <cfRule type="containsErrors" dxfId="12" priority="2">
      <formula>ISERROR(E16)</formula>
    </cfRule>
  </conditionalFormatting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2"/>
  <sheetViews>
    <sheetView view="pageBreakPreview" zoomScaleNormal="100" zoomScaleSheetLayoutView="100" zoomScalePageLayoutView="75" workbookViewId="0">
      <selection activeCell="A16" sqref="A16"/>
    </sheetView>
  </sheetViews>
  <sheetFormatPr defaultColWidth="9.140625" defaultRowHeight="15"/>
  <cols>
    <col min="1" max="1" width="9.85546875" style="8" customWidth="1"/>
    <col min="2" max="3" width="9.140625" style="8"/>
    <col min="4" max="4" width="8.28515625" style="8" customWidth="1"/>
    <col min="5" max="6" width="9.140625" style="8"/>
    <col min="7" max="7" width="6" style="8" customWidth="1"/>
    <col min="8" max="8" width="9.140625" style="8"/>
    <col min="9" max="10" width="9.140625" style="8" customWidth="1"/>
    <col min="11" max="11" width="12" style="8" bestFit="1" customWidth="1"/>
    <col min="12" max="16384" width="9.140625" style="8"/>
  </cols>
  <sheetData>
    <row r="1" spans="1:11" ht="15.7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8"/>
      <c r="K1" s="158"/>
    </row>
    <row r="2" spans="1:11" ht="15.75">
      <c r="A2" s="157" t="s">
        <v>1</v>
      </c>
      <c r="B2" s="157"/>
      <c r="C2" s="157"/>
      <c r="D2" s="157"/>
      <c r="E2" s="157"/>
      <c r="F2" s="157"/>
      <c r="G2" s="157"/>
      <c r="H2" s="157"/>
      <c r="I2" s="157"/>
      <c r="J2" s="158"/>
      <c r="K2" s="158"/>
    </row>
    <row r="3" spans="1:11" ht="15.75">
      <c r="A3" s="159" t="s">
        <v>8</v>
      </c>
      <c r="B3" s="159"/>
      <c r="C3" s="159"/>
      <c r="D3" s="159"/>
      <c r="E3" s="159"/>
      <c r="F3" s="159"/>
      <c r="G3" s="159"/>
      <c r="H3" s="159"/>
      <c r="I3" s="159"/>
      <c r="J3" s="158"/>
      <c r="K3" s="158"/>
    </row>
    <row r="4" spans="1:11" ht="15.75">
      <c r="A4" s="7"/>
      <c r="B4" s="7"/>
      <c r="C4" s="7"/>
      <c r="D4" s="7"/>
      <c r="E4" s="7"/>
      <c r="F4" s="7"/>
      <c r="G4" s="7"/>
      <c r="H4" s="7"/>
      <c r="I4" s="7"/>
    </row>
    <row r="5" spans="1:11" ht="19.5" thickBot="1">
      <c r="A5" s="174">
        <f>+'Mileage Form-In District-Ln1'!A5:E5</f>
        <v>0</v>
      </c>
      <c r="B5" s="174"/>
      <c r="C5" s="174"/>
      <c r="D5" s="174"/>
      <c r="E5" s="174"/>
      <c r="F5" s="9"/>
      <c r="I5" s="160" t="s">
        <v>124</v>
      </c>
      <c r="J5" s="161"/>
      <c r="K5" s="161"/>
    </row>
    <row r="6" spans="1:11" ht="18.75">
      <c r="A6" s="171" t="s">
        <v>66</v>
      </c>
      <c r="B6" s="171"/>
      <c r="C6" s="171"/>
      <c r="D6" s="171"/>
      <c r="E6" s="172"/>
      <c r="F6" s="9"/>
      <c r="I6" s="162" t="s">
        <v>126</v>
      </c>
      <c r="J6" s="163"/>
      <c r="K6" s="163"/>
    </row>
    <row r="7" spans="1:11" ht="12" customHeight="1">
      <c r="A7" s="168"/>
      <c r="B7" s="169"/>
      <c r="C7" s="169"/>
      <c r="D7" s="169"/>
      <c r="E7" s="169"/>
      <c r="F7" s="9"/>
      <c r="G7" s="9"/>
      <c r="H7" s="9"/>
      <c r="I7" s="9"/>
      <c r="J7" s="27"/>
    </row>
    <row r="8" spans="1:11" ht="19.5" thickBot="1">
      <c r="A8" s="10" t="s">
        <v>9</v>
      </c>
      <c r="B8" s="175">
        <f>+'Mileage Form-In District-Ln1'!B8:F8</f>
        <v>0</v>
      </c>
      <c r="C8" s="176"/>
      <c r="D8" s="176"/>
      <c r="E8" s="176"/>
      <c r="F8" s="176"/>
      <c r="G8" s="9"/>
      <c r="H8" s="11"/>
      <c r="I8" s="9"/>
    </row>
    <row r="9" spans="1:11" ht="6" customHeight="1">
      <c r="A9" s="9"/>
      <c r="B9" s="9"/>
      <c r="C9" s="9"/>
      <c r="D9" s="9"/>
      <c r="E9" s="9"/>
      <c r="F9" s="9"/>
      <c r="G9" s="9"/>
      <c r="H9" s="9"/>
      <c r="I9" s="9"/>
    </row>
    <row r="10" spans="1:11" ht="19.5" thickBot="1">
      <c r="A10" s="10" t="s">
        <v>10</v>
      </c>
      <c r="B10" s="175">
        <f>+'Mileage Form-In District-Ln1'!B10:F10</f>
        <v>0</v>
      </c>
      <c r="C10" s="176"/>
      <c r="D10" s="176"/>
      <c r="E10" s="176"/>
      <c r="F10" s="176"/>
      <c r="G10" s="9"/>
      <c r="H10" s="9"/>
      <c r="I10" s="9"/>
    </row>
    <row r="11" spans="1:11" ht="3.75" customHeight="1">
      <c r="A11" s="173"/>
      <c r="B11" s="173"/>
      <c r="C11" s="173"/>
      <c r="D11" s="173"/>
      <c r="E11" s="173"/>
      <c r="F11" s="173"/>
      <c r="G11" s="9"/>
      <c r="H11" s="9"/>
      <c r="I11" s="9"/>
    </row>
    <row r="12" spans="1:11" ht="23.25" customHeight="1">
      <c r="A12" s="164" t="s">
        <v>15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</row>
    <row r="13" spans="1:11">
      <c r="A13" s="165"/>
      <c r="B13" s="165"/>
      <c r="C13" s="165"/>
      <c r="D13" s="165"/>
      <c r="E13" s="165"/>
      <c r="F13" s="165"/>
      <c r="G13" s="165"/>
      <c r="H13" s="165"/>
      <c r="I13" s="165"/>
      <c r="J13" s="165"/>
      <c r="K13" s="165"/>
    </row>
    <row r="14" spans="1:11" ht="4.5" customHeight="1" thickBot="1">
      <c r="A14" s="165"/>
      <c r="B14" s="165"/>
      <c r="C14" s="165"/>
      <c r="D14" s="165"/>
      <c r="E14" s="165"/>
      <c r="F14" s="165"/>
      <c r="G14" s="165"/>
      <c r="H14" s="165"/>
      <c r="I14" s="165"/>
      <c r="J14" s="165"/>
      <c r="K14" s="165"/>
    </row>
    <row r="15" spans="1:11" ht="19.5" thickBot="1">
      <c r="A15" s="25" t="s">
        <v>2</v>
      </c>
      <c r="B15" s="148" t="s">
        <v>3</v>
      </c>
      <c r="C15" s="148"/>
      <c r="D15" s="148"/>
      <c r="E15" s="149" t="s">
        <v>4</v>
      </c>
      <c r="F15" s="150"/>
      <c r="G15" s="150"/>
      <c r="H15" s="149" t="s">
        <v>5</v>
      </c>
      <c r="I15" s="150"/>
      <c r="J15" s="150"/>
      <c r="K15" s="24" t="s">
        <v>11</v>
      </c>
    </row>
    <row r="16" spans="1:11" ht="45.75" customHeight="1" thickTop="1">
      <c r="A16" s="28"/>
      <c r="B16" s="184"/>
      <c r="C16" s="185"/>
      <c r="D16" s="186"/>
      <c r="E16" s="184"/>
      <c r="F16" s="185"/>
      <c r="G16" s="186"/>
      <c r="H16" s="184"/>
      <c r="I16" s="185"/>
      <c r="J16" s="186"/>
      <c r="K16" s="101"/>
    </row>
    <row r="17" spans="1:11" ht="45" customHeight="1">
      <c r="A17" s="29"/>
      <c r="B17" s="181"/>
      <c r="C17" s="182"/>
      <c r="D17" s="183"/>
      <c r="E17" s="181"/>
      <c r="F17" s="182"/>
      <c r="G17" s="183"/>
      <c r="H17" s="181"/>
      <c r="I17" s="182"/>
      <c r="J17" s="183"/>
      <c r="K17" s="101"/>
    </row>
    <row r="18" spans="1:11" ht="44.25" customHeight="1">
      <c r="A18" s="29"/>
      <c r="B18" s="181"/>
      <c r="C18" s="182"/>
      <c r="D18" s="183"/>
      <c r="E18" s="181"/>
      <c r="F18" s="182"/>
      <c r="G18" s="183"/>
      <c r="H18" s="181"/>
      <c r="I18" s="182"/>
      <c r="J18" s="183"/>
      <c r="K18" s="101"/>
    </row>
    <row r="19" spans="1:11" ht="46.5" customHeight="1">
      <c r="A19" s="29"/>
      <c r="B19" s="181"/>
      <c r="C19" s="182"/>
      <c r="D19" s="183"/>
      <c r="E19" s="181"/>
      <c r="F19" s="182"/>
      <c r="G19" s="183"/>
      <c r="H19" s="181"/>
      <c r="I19" s="182"/>
      <c r="J19" s="183"/>
      <c r="K19" s="101"/>
    </row>
    <row r="20" spans="1:11" ht="45.75" customHeight="1">
      <c r="A20" s="29"/>
      <c r="B20" s="181"/>
      <c r="C20" s="182"/>
      <c r="D20" s="183"/>
      <c r="E20" s="181"/>
      <c r="F20" s="182"/>
      <c r="G20" s="183"/>
      <c r="H20" s="181"/>
      <c r="I20" s="182"/>
      <c r="J20" s="183"/>
      <c r="K20" s="101"/>
    </row>
    <row r="21" spans="1:11" ht="45" customHeight="1">
      <c r="A21" s="29"/>
      <c r="B21" s="181"/>
      <c r="C21" s="182"/>
      <c r="D21" s="183"/>
      <c r="E21" s="181"/>
      <c r="F21" s="182"/>
      <c r="G21" s="183"/>
      <c r="H21" s="181"/>
      <c r="I21" s="182"/>
      <c r="J21" s="183"/>
      <c r="K21" s="101"/>
    </row>
    <row r="22" spans="1:11" ht="45" customHeight="1">
      <c r="A22" s="29"/>
      <c r="B22" s="181"/>
      <c r="C22" s="182"/>
      <c r="D22" s="183"/>
      <c r="E22" s="181"/>
      <c r="F22" s="182"/>
      <c r="G22" s="183"/>
      <c r="H22" s="181"/>
      <c r="I22" s="182"/>
      <c r="J22" s="183"/>
      <c r="K22" s="101"/>
    </row>
    <row r="23" spans="1:11" ht="45" customHeight="1">
      <c r="A23" s="29"/>
      <c r="B23" s="177"/>
      <c r="C23" s="178"/>
      <c r="D23" s="179"/>
      <c r="E23" s="177"/>
      <c r="F23" s="178"/>
      <c r="G23" s="179"/>
      <c r="H23" s="177"/>
      <c r="I23" s="178"/>
      <c r="J23" s="180"/>
      <c r="K23" s="101"/>
    </row>
    <row r="24" spans="1:11" ht="24" customHeight="1" thickBot="1">
      <c r="A24" s="9"/>
      <c r="B24" s="9"/>
      <c r="C24" s="9"/>
      <c r="D24" s="9"/>
      <c r="E24" s="9"/>
      <c r="F24" s="9"/>
      <c r="G24" s="9"/>
      <c r="H24" s="9"/>
      <c r="I24" s="119" t="s">
        <v>16</v>
      </c>
      <c r="J24" s="120"/>
      <c r="K24" s="22">
        <f>SUMIF(K16:K23,"&gt;0",K16:K23)</f>
        <v>0</v>
      </c>
    </row>
    <row r="25" spans="1:11" ht="20.25" customHeight="1" thickTop="1">
      <c r="A25" s="135" t="s">
        <v>12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6"/>
    </row>
    <row r="26" spans="1:11" ht="7.5" customHeight="1">
      <c r="A26" s="9"/>
      <c r="B26" s="9"/>
      <c r="C26" s="9"/>
      <c r="D26" s="9"/>
      <c r="E26" s="9"/>
      <c r="F26" s="9"/>
      <c r="G26" s="9"/>
      <c r="H26" s="9"/>
      <c r="I26" s="9"/>
    </row>
    <row r="27" spans="1:11" ht="19.5" thickBot="1">
      <c r="A27" s="131"/>
      <c r="B27" s="132"/>
      <c r="C27" s="132"/>
      <c r="D27" s="132"/>
      <c r="E27" s="9"/>
      <c r="F27" s="144"/>
      <c r="G27" s="145"/>
      <c r="H27" s="145"/>
      <c r="I27" s="145"/>
      <c r="J27" s="145"/>
      <c r="K27" s="145"/>
    </row>
    <row r="28" spans="1:11" ht="15.75">
      <c r="A28" s="133" t="s">
        <v>6</v>
      </c>
      <c r="B28" s="134"/>
      <c r="C28" s="134"/>
      <c r="D28" s="134"/>
      <c r="E28" s="12"/>
      <c r="F28" s="146" t="s">
        <v>7</v>
      </c>
      <c r="G28" s="147"/>
      <c r="H28" s="147"/>
      <c r="I28" s="147"/>
      <c r="J28" s="147"/>
      <c r="K28" s="147"/>
    </row>
    <row r="29" spans="1:11">
      <c r="A29" s="127" t="s">
        <v>13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</row>
    <row r="30" spans="1:11">
      <c r="A30" s="13" t="s">
        <v>14</v>
      </c>
      <c r="B30" s="129">
        <v>43724</v>
      </c>
      <c r="C30" s="130"/>
      <c r="D30" s="130"/>
      <c r="E30" s="130"/>
      <c r="F30" s="130"/>
      <c r="G30" s="130"/>
      <c r="H30" s="130"/>
      <c r="I30" s="26"/>
      <c r="J30" s="26"/>
      <c r="K30" s="26"/>
    </row>
    <row r="31" spans="1:11" ht="18.75">
      <c r="A31" s="9"/>
      <c r="B31" s="9"/>
      <c r="C31" s="9"/>
      <c r="D31" s="9"/>
      <c r="E31" s="9"/>
      <c r="F31" s="9"/>
      <c r="G31" s="9"/>
      <c r="H31" s="9"/>
      <c r="I31" s="9"/>
    </row>
    <row r="32" spans="1:11" ht="15.75">
      <c r="A32" s="7"/>
      <c r="B32" s="7"/>
      <c r="C32" s="7"/>
      <c r="D32" s="7"/>
      <c r="E32" s="7"/>
      <c r="F32" s="7"/>
      <c r="G32" s="7"/>
      <c r="H32" s="7"/>
      <c r="I32" s="7"/>
    </row>
  </sheetData>
  <sheetProtection algorithmName="SHA-512" hashValue="AlvNzLeEIbKVMc0yIxT9sSAMbl77qASRfcApLyvyeXYZmqY8ve8jhBoxsqJ6fWGQ/RWD/ozmFGzQ5EUNv2nEAw==" saltValue="IZF0OyKkCIc5AVN1nMRoAg==" spinCount="100000" sheet="1" objects="1" scenarios="1" selectLockedCells="1"/>
  <mergeCells count="47">
    <mergeCell ref="B15:D15"/>
    <mergeCell ref="E15:G15"/>
    <mergeCell ref="H15:J15"/>
    <mergeCell ref="A1:K1"/>
    <mergeCell ref="A2:K2"/>
    <mergeCell ref="A3:K3"/>
    <mergeCell ref="A5:E5"/>
    <mergeCell ref="I5:K5"/>
    <mergeCell ref="A6:E6"/>
    <mergeCell ref="I6:K6"/>
    <mergeCell ref="A7:E7"/>
    <mergeCell ref="B8:F8"/>
    <mergeCell ref="B10:F10"/>
    <mergeCell ref="A11:F11"/>
    <mergeCell ref="A12:K14"/>
    <mergeCell ref="B17:D17"/>
    <mergeCell ref="E17:G17"/>
    <mergeCell ref="H17:J17"/>
    <mergeCell ref="B16:D16"/>
    <mergeCell ref="E16:G16"/>
    <mergeCell ref="H16:J16"/>
    <mergeCell ref="B19:D19"/>
    <mergeCell ref="E19:G19"/>
    <mergeCell ref="H19:J19"/>
    <mergeCell ref="B18:D18"/>
    <mergeCell ref="E18:G18"/>
    <mergeCell ref="H18:J18"/>
    <mergeCell ref="B21:D21"/>
    <mergeCell ref="E21:G21"/>
    <mergeCell ref="H21:J21"/>
    <mergeCell ref="B20:D20"/>
    <mergeCell ref="E20:G20"/>
    <mergeCell ref="H20:J20"/>
    <mergeCell ref="B23:D23"/>
    <mergeCell ref="E23:G23"/>
    <mergeCell ref="H23:J23"/>
    <mergeCell ref="B22:D22"/>
    <mergeCell ref="E22:G22"/>
    <mergeCell ref="H22:J22"/>
    <mergeCell ref="A28:D28"/>
    <mergeCell ref="F28:K28"/>
    <mergeCell ref="A29:K29"/>
    <mergeCell ref="B30:H30"/>
    <mergeCell ref="I24:J24"/>
    <mergeCell ref="A25:K25"/>
    <mergeCell ref="A27:D27"/>
    <mergeCell ref="F27:K27"/>
  </mergeCells>
  <conditionalFormatting sqref="B16:D23 E17:K23">
    <cfRule type="containsErrors" dxfId="11" priority="11">
      <formula>ISERROR(B16)</formula>
    </cfRule>
  </conditionalFormatting>
  <conditionalFormatting sqref="K16">
    <cfRule type="containsErrors" dxfId="10" priority="10">
      <formula>ISERROR(K16)</formula>
    </cfRule>
  </conditionalFormatting>
  <conditionalFormatting sqref="E16:J16">
    <cfRule type="containsErrors" dxfId="9" priority="9">
      <formula>ISERROR(E16)</formula>
    </cfRule>
  </conditionalFormatting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2"/>
  <sheetViews>
    <sheetView view="pageBreakPreview" zoomScaleNormal="100" zoomScaleSheetLayoutView="100" zoomScalePageLayoutView="75" workbookViewId="0">
      <selection activeCell="A16" sqref="A16"/>
    </sheetView>
  </sheetViews>
  <sheetFormatPr defaultColWidth="9.140625" defaultRowHeight="15"/>
  <cols>
    <col min="1" max="1" width="9.85546875" style="8" customWidth="1"/>
    <col min="2" max="3" width="9.140625" style="8"/>
    <col min="4" max="4" width="8.28515625" style="8" customWidth="1"/>
    <col min="5" max="6" width="9.140625" style="8"/>
    <col min="7" max="7" width="6" style="8" customWidth="1"/>
    <col min="8" max="8" width="9.140625" style="8"/>
    <col min="9" max="10" width="9.140625" style="8" customWidth="1"/>
    <col min="11" max="11" width="12" style="8" bestFit="1" customWidth="1"/>
    <col min="12" max="16384" width="9.140625" style="8"/>
  </cols>
  <sheetData>
    <row r="1" spans="1:11" ht="15.7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8"/>
      <c r="K1" s="158"/>
    </row>
    <row r="2" spans="1:11" ht="15.75">
      <c r="A2" s="157" t="s">
        <v>1</v>
      </c>
      <c r="B2" s="157"/>
      <c r="C2" s="157"/>
      <c r="D2" s="157"/>
      <c r="E2" s="157"/>
      <c r="F2" s="157"/>
      <c r="G2" s="157"/>
      <c r="H2" s="157"/>
      <c r="I2" s="157"/>
      <c r="J2" s="158"/>
      <c r="K2" s="158"/>
    </row>
    <row r="3" spans="1:11" ht="15.75">
      <c r="A3" s="159" t="s">
        <v>8</v>
      </c>
      <c r="B3" s="159"/>
      <c r="C3" s="159"/>
      <c r="D3" s="159"/>
      <c r="E3" s="159"/>
      <c r="F3" s="159"/>
      <c r="G3" s="159"/>
      <c r="H3" s="159"/>
      <c r="I3" s="159"/>
      <c r="J3" s="158"/>
      <c r="K3" s="158"/>
    </row>
    <row r="4" spans="1:11" ht="15.75">
      <c r="A4" s="7"/>
      <c r="B4" s="7"/>
      <c r="C4" s="7"/>
      <c r="D4" s="7"/>
      <c r="E4" s="7"/>
      <c r="F4" s="7"/>
      <c r="G4" s="7"/>
      <c r="H4" s="7"/>
      <c r="I4" s="7"/>
    </row>
    <row r="5" spans="1:11" ht="19.5" thickBot="1">
      <c r="A5" s="174">
        <f>+'Mileage Form-In District-Ln1'!A5:E5</f>
        <v>0</v>
      </c>
      <c r="B5" s="174"/>
      <c r="C5" s="174"/>
      <c r="D5" s="174"/>
      <c r="E5" s="174"/>
      <c r="F5" s="9"/>
      <c r="I5" s="160" t="s">
        <v>124</v>
      </c>
      <c r="J5" s="161"/>
      <c r="K5" s="161"/>
    </row>
    <row r="6" spans="1:11" ht="18.75">
      <c r="A6" s="171" t="s">
        <v>66</v>
      </c>
      <c r="B6" s="171"/>
      <c r="C6" s="171"/>
      <c r="D6" s="171"/>
      <c r="E6" s="172"/>
      <c r="F6" s="9"/>
      <c r="I6" s="162" t="s">
        <v>127</v>
      </c>
      <c r="J6" s="163"/>
      <c r="K6" s="163"/>
    </row>
    <row r="7" spans="1:11" ht="12" customHeight="1">
      <c r="A7" s="168"/>
      <c r="B7" s="169"/>
      <c r="C7" s="169"/>
      <c r="D7" s="169"/>
      <c r="E7" s="169"/>
      <c r="F7" s="9"/>
      <c r="G7" s="9"/>
      <c r="H7" s="9"/>
      <c r="I7" s="9"/>
      <c r="J7" s="27"/>
    </row>
    <row r="8" spans="1:11" ht="19.5" thickBot="1">
      <c r="A8" s="10" t="s">
        <v>9</v>
      </c>
      <c r="B8" s="175">
        <f>+'Mileage Form-In District-Ln1'!B8:F8</f>
        <v>0</v>
      </c>
      <c r="C8" s="176"/>
      <c r="D8" s="176"/>
      <c r="E8" s="176"/>
      <c r="F8" s="176"/>
      <c r="G8" s="9"/>
      <c r="H8" s="11"/>
      <c r="I8" s="9"/>
    </row>
    <row r="9" spans="1:11" ht="6" customHeight="1">
      <c r="A9" s="9"/>
      <c r="B9" s="9"/>
      <c r="C9" s="9"/>
      <c r="D9" s="9"/>
      <c r="E9" s="9"/>
      <c r="F9" s="9"/>
      <c r="G9" s="9"/>
      <c r="H9" s="9"/>
      <c r="I9" s="9"/>
    </row>
    <row r="10" spans="1:11" ht="19.5" thickBot="1">
      <c r="A10" s="10" t="s">
        <v>10</v>
      </c>
      <c r="B10" s="175">
        <f>+'Mileage Form-In District-Ln1'!B10:F10</f>
        <v>0</v>
      </c>
      <c r="C10" s="176"/>
      <c r="D10" s="176"/>
      <c r="E10" s="176"/>
      <c r="F10" s="176"/>
      <c r="G10" s="9"/>
      <c r="H10" s="9"/>
      <c r="I10" s="9"/>
    </row>
    <row r="11" spans="1:11" ht="3.75" customHeight="1">
      <c r="A11" s="173"/>
      <c r="B11" s="173"/>
      <c r="C11" s="173"/>
      <c r="D11" s="173"/>
      <c r="E11" s="173"/>
      <c r="F11" s="173"/>
      <c r="G11" s="9"/>
      <c r="H11" s="9"/>
      <c r="I11" s="9"/>
    </row>
    <row r="12" spans="1:11" ht="23.25" customHeight="1">
      <c r="A12" s="164" t="s">
        <v>15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</row>
    <row r="13" spans="1:11">
      <c r="A13" s="165"/>
      <c r="B13" s="165"/>
      <c r="C13" s="165"/>
      <c r="D13" s="165"/>
      <c r="E13" s="165"/>
      <c r="F13" s="165"/>
      <c r="G13" s="165"/>
      <c r="H13" s="165"/>
      <c r="I13" s="165"/>
      <c r="J13" s="165"/>
      <c r="K13" s="165"/>
    </row>
    <row r="14" spans="1:11" ht="4.5" customHeight="1" thickBot="1">
      <c r="A14" s="165"/>
      <c r="B14" s="165"/>
      <c r="C14" s="165"/>
      <c r="D14" s="165"/>
      <c r="E14" s="165"/>
      <c r="F14" s="165"/>
      <c r="G14" s="165"/>
      <c r="H14" s="165"/>
      <c r="I14" s="165"/>
      <c r="J14" s="165"/>
      <c r="K14" s="165"/>
    </row>
    <row r="15" spans="1:11" ht="19.5" thickBot="1">
      <c r="A15" s="25" t="s">
        <v>2</v>
      </c>
      <c r="B15" s="148" t="s">
        <v>3</v>
      </c>
      <c r="C15" s="148"/>
      <c r="D15" s="148"/>
      <c r="E15" s="149" t="s">
        <v>4</v>
      </c>
      <c r="F15" s="150"/>
      <c r="G15" s="150"/>
      <c r="H15" s="149" t="s">
        <v>5</v>
      </c>
      <c r="I15" s="150"/>
      <c r="J15" s="150"/>
      <c r="K15" s="24" t="s">
        <v>11</v>
      </c>
    </row>
    <row r="16" spans="1:11" ht="45.75" customHeight="1" thickTop="1">
      <c r="A16" s="28"/>
      <c r="B16" s="184"/>
      <c r="C16" s="185"/>
      <c r="D16" s="186"/>
      <c r="E16" s="184"/>
      <c r="F16" s="185"/>
      <c r="G16" s="186"/>
      <c r="H16" s="184"/>
      <c r="I16" s="185"/>
      <c r="J16" s="186"/>
      <c r="K16" s="101"/>
    </row>
    <row r="17" spans="1:11" ht="45" customHeight="1">
      <c r="A17" s="29"/>
      <c r="B17" s="181"/>
      <c r="C17" s="182"/>
      <c r="D17" s="183"/>
      <c r="E17" s="181"/>
      <c r="F17" s="182"/>
      <c r="G17" s="183"/>
      <c r="H17" s="181"/>
      <c r="I17" s="182"/>
      <c r="J17" s="183"/>
      <c r="K17" s="101"/>
    </row>
    <row r="18" spans="1:11" ht="44.25" customHeight="1">
      <c r="A18" s="29"/>
      <c r="B18" s="181"/>
      <c r="C18" s="182"/>
      <c r="D18" s="183"/>
      <c r="E18" s="181"/>
      <c r="F18" s="182"/>
      <c r="G18" s="183"/>
      <c r="H18" s="181"/>
      <c r="I18" s="182"/>
      <c r="J18" s="183"/>
      <c r="K18" s="101"/>
    </row>
    <row r="19" spans="1:11" ht="46.5" customHeight="1">
      <c r="A19" s="29"/>
      <c r="B19" s="181"/>
      <c r="C19" s="182"/>
      <c r="D19" s="183"/>
      <c r="E19" s="181"/>
      <c r="F19" s="182"/>
      <c r="G19" s="183"/>
      <c r="H19" s="181"/>
      <c r="I19" s="182"/>
      <c r="J19" s="183"/>
      <c r="K19" s="101"/>
    </row>
    <row r="20" spans="1:11" ht="45.75" customHeight="1">
      <c r="A20" s="29"/>
      <c r="B20" s="181"/>
      <c r="C20" s="182"/>
      <c r="D20" s="183"/>
      <c r="E20" s="181"/>
      <c r="F20" s="182"/>
      <c r="G20" s="183"/>
      <c r="H20" s="181"/>
      <c r="I20" s="182"/>
      <c r="J20" s="183"/>
      <c r="K20" s="101"/>
    </row>
    <row r="21" spans="1:11" ht="45" customHeight="1">
      <c r="A21" s="29"/>
      <c r="B21" s="181"/>
      <c r="C21" s="182"/>
      <c r="D21" s="183"/>
      <c r="E21" s="181"/>
      <c r="F21" s="182"/>
      <c r="G21" s="183"/>
      <c r="H21" s="181"/>
      <c r="I21" s="182"/>
      <c r="J21" s="183"/>
      <c r="K21" s="101"/>
    </row>
    <row r="22" spans="1:11" ht="45" customHeight="1">
      <c r="A22" s="29"/>
      <c r="B22" s="181"/>
      <c r="C22" s="182"/>
      <c r="D22" s="183"/>
      <c r="E22" s="181"/>
      <c r="F22" s="182"/>
      <c r="G22" s="183"/>
      <c r="H22" s="181"/>
      <c r="I22" s="182"/>
      <c r="J22" s="183"/>
      <c r="K22" s="101"/>
    </row>
    <row r="23" spans="1:11" ht="45" customHeight="1">
      <c r="A23" s="29"/>
      <c r="B23" s="177"/>
      <c r="C23" s="178"/>
      <c r="D23" s="179"/>
      <c r="E23" s="177"/>
      <c r="F23" s="178"/>
      <c r="G23" s="179"/>
      <c r="H23" s="177"/>
      <c r="I23" s="178"/>
      <c r="J23" s="180"/>
      <c r="K23" s="101"/>
    </row>
    <row r="24" spans="1:11" ht="24" customHeight="1" thickBot="1">
      <c r="A24" s="9"/>
      <c r="B24" s="9"/>
      <c r="C24" s="9"/>
      <c r="D24" s="9"/>
      <c r="E24" s="9"/>
      <c r="F24" s="9"/>
      <c r="G24" s="9"/>
      <c r="H24" s="9"/>
      <c r="I24" s="119" t="s">
        <v>16</v>
      </c>
      <c r="J24" s="120"/>
      <c r="K24" s="22">
        <f>SUMIF(K16:K23,"&gt;0",K16:K23)</f>
        <v>0</v>
      </c>
    </row>
    <row r="25" spans="1:11" ht="20.25" customHeight="1" thickTop="1">
      <c r="A25" s="135" t="s">
        <v>12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6"/>
    </row>
    <row r="26" spans="1:11" ht="7.5" customHeight="1">
      <c r="A26" s="9"/>
      <c r="B26" s="9"/>
      <c r="C26" s="9"/>
      <c r="D26" s="9"/>
      <c r="E26" s="9"/>
      <c r="F26" s="9"/>
      <c r="G26" s="9"/>
      <c r="H26" s="9"/>
      <c r="I26" s="9"/>
    </row>
    <row r="27" spans="1:11" ht="19.5" thickBot="1">
      <c r="A27" s="131"/>
      <c r="B27" s="132"/>
      <c r="C27" s="132"/>
      <c r="D27" s="132"/>
      <c r="E27" s="9"/>
      <c r="F27" s="144"/>
      <c r="G27" s="145"/>
      <c r="H27" s="145"/>
      <c r="I27" s="145"/>
      <c r="J27" s="145"/>
      <c r="K27" s="145"/>
    </row>
    <row r="28" spans="1:11" ht="15.75">
      <c r="A28" s="133" t="s">
        <v>6</v>
      </c>
      <c r="B28" s="134"/>
      <c r="C28" s="134"/>
      <c r="D28" s="134"/>
      <c r="E28" s="12"/>
      <c r="F28" s="146" t="s">
        <v>7</v>
      </c>
      <c r="G28" s="147"/>
      <c r="H28" s="147"/>
      <c r="I28" s="147"/>
      <c r="J28" s="147"/>
      <c r="K28" s="147"/>
    </row>
    <row r="29" spans="1:11">
      <c r="A29" s="127" t="s">
        <v>13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</row>
    <row r="30" spans="1:11">
      <c r="A30" s="13" t="s">
        <v>14</v>
      </c>
      <c r="B30" s="34">
        <v>43724</v>
      </c>
      <c r="C30" s="34"/>
      <c r="D30" s="34"/>
      <c r="E30" s="34"/>
      <c r="F30" s="34"/>
      <c r="G30" s="34"/>
      <c r="H30" s="34"/>
      <c r="I30" s="26"/>
      <c r="J30" s="26"/>
      <c r="K30" s="26"/>
    </row>
    <row r="31" spans="1:11" ht="18.75">
      <c r="A31" s="9"/>
      <c r="B31" s="9"/>
      <c r="C31" s="9"/>
      <c r="D31" s="9"/>
      <c r="E31" s="9"/>
      <c r="F31" s="9"/>
      <c r="G31" s="9"/>
      <c r="H31" s="9"/>
      <c r="I31" s="9"/>
    </row>
    <row r="32" spans="1:11" ht="15.75">
      <c r="A32" s="7"/>
      <c r="B32" s="7"/>
      <c r="C32" s="7"/>
      <c r="D32" s="7"/>
      <c r="E32" s="7"/>
      <c r="F32" s="7"/>
      <c r="G32" s="7"/>
      <c r="H32" s="7"/>
      <c r="I32" s="7"/>
    </row>
  </sheetData>
  <sheetProtection algorithmName="SHA-512" hashValue="Ru731r263J6U/vD2lReijHdDylpSD+JTZXfwB7RGDa+12APnM3RaI/6G68Y4v/hCoMweqVllr5f/e37fzRbUCw==" saltValue="BkwxmWKGlWxgIUpWeltA8w==" spinCount="100000" sheet="1" objects="1" scenarios="1" selectLockedCells="1"/>
  <mergeCells count="46">
    <mergeCell ref="B15:D15"/>
    <mergeCell ref="E15:G15"/>
    <mergeCell ref="H15:J15"/>
    <mergeCell ref="A1:K1"/>
    <mergeCell ref="A2:K2"/>
    <mergeCell ref="A3:K3"/>
    <mergeCell ref="A5:E5"/>
    <mergeCell ref="I5:K5"/>
    <mergeCell ref="A6:E6"/>
    <mergeCell ref="I6:K6"/>
    <mergeCell ref="A7:E7"/>
    <mergeCell ref="B8:F8"/>
    <mergeCell ref="B10:F10"/>
    <mergeCell ref="A11:F11"/>
    <mergeCell ref="A12:K14"/>
    <mergeCell ref="B17:D17"/>
    <mergeCell ref="E17:G17"/>
    <mergeCell ref="H17:J17"/>
    <mergeCell ref="B16:D16"/>
    <mergeCell ref="E16:G16"/>
    <mergeCell ref="H16:J16"/>
    <mergeCell ref="B19:D19"/>
    <mergeCell ref="E19:G19"/>
    <mergeCell ref="H19:J19"/>
    <mergeCell ref="B18:D18"/>
    <mergeCell ref="E18:G18"/>
    <mergeCell ref="H18:J18"/>
    <mergeCell ref="B21:D21"/>
    <mergeCell ref="E21:G21"/>
    <mergeCell ref="H21:J21"/>
    <mergeCell ref="B20:D20"/>
    <mergeCell ref="E20:G20"/>
    <mergeCell ref="H20:J20"/>
    <mergeCell ref="B23:D23"/>
    <mergeCell ref="E23:G23"/>
    <mergeCell ref="H23:J23"/>
    <mergeCell ref="B22:D22"/>
    <mergeCell ref="E22:G22"/>
    <mergeCell ref="H22:J22"/>
    <mergeCell ref="A28:D28"/>
    <mergeCell ref="F28:K28"/>
    <mergeCell ref="A29:K29"/>
    <mergeCell ref="I24:J24"/>
    <mergeCell ref="A25:K25"/>
    <mergeCell ref="A27:D27"/>
    <mergeCell ref="F27:K27"/>
  </mergeCells>
  <conditionalFormatting sqref="B16:D23 K16:K23 E17:J23">
    <cfRule type="containsErrors" dxfId="8" priority="9">
      <formula>ISERROR(B16)</formula>
    </cfRule>
  </conditionalFormatting>
  <conditionalFormatting sqref="E16:J16">
    <cfRule type="containsErrors" dxfId="7" priority="4">
      <formula>ISERROR(E16)</formula>
    </cfRule>
  </conditionalFormatting>
  <pageMargins left="0.25" right="0.2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44"/>
  <sheetViews>
    <sheetView tabSelected="1" view="pageBreakPreview" zoomScale="75" zoomScaleNormal="100" zoomScaleSheetLayoutView="75" workbookViewId="0">
      <selection activeCell="B5" sqref="B5:C5"/>
    </sheetView>
  </sheetViews>
  <sheetFormatPr defaultRowHeight="12.75"/>
  <cols>
    <col min="1" max="1" width="22.140625" style="46" customWidth="1"/>
    <col min="2" max="4" width="15" style="46" customWidth="1"/>
    <col min="5" max="5" width="11.140625" style="46" customWidth="1"/>
    <col min="6" max="6" width="8.85546875" style="46" customWidth="1"/>
    <col min="7" max="7" width="9.28515625" style="46" customWidth="1"/>
    <col min="8" max="8" width="11.5703125" style="46" customWidth="1"/>
    <col min="9" max="9" width="10.42578125" style="46" customWidth="1"/>
    <col min="10" max="10" width="11.5703125" style="46" customWidth="1"/>
    <col min="11" max="11" width="7.85546875" style="46" customWidth="1"/>
    <col min="12" max="12" width="9" style="46" customWidth="1"/>
    <col min="13" max="13" width="9.140625" style="46"/>
    <col min="14" max="14" width="7.7109375" style="46" customWidth="1"/>
    <col min="15" max="15" width="24.28515625" style="46" customWidth="1"/>
    <col min="16" max="16" width="20.85546875" style="46" customWidth="1"/>
    <col min="17" max="251" width="9.140625" style="46"/>
    <col min="252" max="252" width="15.140625" style="46" customWidth="1"/>
    <col min="253" max="253" width="14.5703125" style="46" customWidth="1"/>
    <col min="254" max="254" width="11.28515625" style="46" customWidth="1"/>
    <col min="255" max="255" width="7.28515625" style="46" customWidth="1"/>
    <col min="256" max="256" width="6.5703125" style="46" customWidth="1"/>
    <col min="257" max="258" width="7" style="46" customWidth="1"/>
    <col min="259" max="261" width="7.7109375" style="46" customWidth="1"/>
    <col min="262" max="262" width="7.85546875" style="46" customWidth="1"/>
    <col min="263" max="263" width="9" style="46" customWidth="1"/>
    <col min="264" max="264" width="9.140625" style="46"/>
    <col min="265" max="265" width="7.7109375" style="46" customWidth="1"/>
    <col min="266" max="266" width="2.42578125" style="46" customWidth="1"/>
    <col min="267" max="268" width="8" style="46" customWidth="1"/>
    <col min="269" max="269" width="9.7109375" style="46" customWidth="1"/>
    <col min="270" max="270" width="18.7109375" style="46" customWidth="1"/>
    <col min="271" max="271" width="0.140625" style="46" customWidth="1"/>
    <col min="272" max="272" width="20.85546875" style="46" customWidth="1"/>
    <col min="273" max="507" width="9.140625" style="46"/>
    <col min="508" max="508" width="15.140625" style="46" customWidth="1"/>
    <col min="509" max="509" width="14.5703125" style="46" customWidth="1"/>
    <col min="510" max="510" width="11.28515625" style="46" customWidth="1"/>
    <col min="511" max="511" width="7.28515625" style="46" customWidth="1"/>
    <col min="512" max="512" width="6.5703125" style="46" customWidth="1"/>
    <col min="513" max="514" width="7" style="46" customWidth="1"/>
    <col min="515" max="517" width="7.7109375" style="46" customWidth="1"/>
    <col min="518" max="518" width="7.85546875" style="46" customWidth="1"/>
    <col min="519" max="519" width="9" style="46" customWidth="1"/>
    <col min="520" max="520" width="9.140625" style="46"/>
    <col min="521" max="521" width="7.7109375" style="46" customWidth="1"/>
    <col min="522" max="522" width="2.42578125" style="46" customWidth="1"/>
    <col min="523" max="524" width="8" style="46" customWidth="1"/>
    <col min="525" max="525" width="9.7109375" style="46" customWidth="1"/>
    <col min="526" max="526" width="18.7109375" style="46" customWidth="1"/>
    <col min="527" max="527" width="0.140625" style="46" customWidth="1"/>
    <col min="528" max="528" width="20.85546875" style="46" customWidth="1"/>
    <col min="529" max="763" width="9.140625" style="46"/>
    <col min="764" max="764" width="15.140625" style="46" customWidth="1"/>
    <col min="765" max="765" width="14.5703125" style="46" customWidth="1"/>
    <col min="766" max="766" width="11.28515625" style="46" customWidth="1"/>
    <col min="767" max="767" width="7.28515625" style="46" customWidth="1"/>
    <col min="768" max="768" width="6.5703125" style="46" customWidth="1"/>
    <col min="769" max="770" width="7" style="46" customWidth="1"/>
    <col min="771" max="773" width="7.7109375" style="46" customWidth="1"/>
    <col min="774" max="774" width="7.85546875" style="46" customWidth="1"/>
    <col min="775" max="775" width="9" style="46" customWidth="1"/>
    <col min="776" max="776" width="9.140625" style="46"/>
    <col min="777" max="777" width="7.7109375" style="46" customWidth="1"/>
    <col min="778" max="778" width="2.42578125" style="46" customWidth="1"/>
    <col min="779" max="780" width="8" style="46" customWidth="1"/>
    <col min="781" max="781" width="9.7109375" style="46" customWidth="1"/>
    <col min="782" max="782" width="18.7109375" style="46" customWidth="1"/>
    <col min="783" max="783" width="0.140625" style="46" customWidth="1"/>
    <col min="784" max="784" width="20.85546875" style="46" customWidth="1"/>
    <col min="785" max="1019" width="9.140625" style="46"/>
    <col min="1020" max="1020" width="15.140625" style="46" customWidth="1"/>
    <col min="1021" max="1021" width="14.5703125" style="46" customWidth="1"/>
    <col min="1022" max="1022" width="11.28515625" style="46" customWidth="1"/>
    <col min="1023" max="1023" width="7.28515625" style="46" customWidth="1"/>
    <col min="1024" max="1024" width="6.5703125" style="46" customWidth="1"/>
    <col min="1025" max="1026" width="7" style="46" customWidth="1"/>
    <col min="1027" max="1029" width="7.7109375" style="46" customWidth="1"/>
    <col min="1030" max="1030" width="7.85546875" style="46" customWidth="1"/>
    <col min="1031" max="1031" width="9" style="46" customWidth="1"/>
    <col min="1032" max="1032" width="9.140625" style="46"/>
    <col min="1033" max="1033" width="7.7109375" style="46" customWidth="1"/>
    <col min="1034" max="1034" width="2.42578125" style="46" customWidth="1"/>
    <col min="1035" max="1036" width="8" style="46" customWidth="1"/>
    <col min="1037" max="1037" width="9.7109375" style="46" customWidth="1"/>
    <col min="1038" max="1038" width="18.7109375" style="46" customWidth="1"/>
    <col min="1039" max="1039" width="0.140625" style="46" customWidth="1"/>
    <col min="1040" max="1040" width="20.85546875" style="46" customWidth="1"/>
    <col min="1041" max="1275" width="9.140625" style="46"/>
    <col min="1276" max="1276" width="15.140625" style="46" customWidth="1"/>
    <col min="1277" max="1277" width="14.5703125" style="46" customWidth="1"/>
    <col min="1278" max="1278" width="11.28515625" style="46" customWidth="1"/>
    <col min="1279" max="1279" width="7.28515625" style="46" customWidth="1"/>
    <col min="1280" max="1280" width="6.5703125" style="46" customWidth="1"/>
    <col min="1281" max="1282" width="7" style="46" customWidth="1"/>
    <col min="1283" max="1285" width="7.7109375" style="46" customWidth="1"/>
    <col min="1286" max="1286" width="7.85546875" style="46" customWidth="1"/>
    <col min="1287" max="1287" width="9" style="46" customWidth="1"/>
    <col min="1288" max="1288" width="9.140625" style="46"/>
    <col min="1289" max="1289" width="7.7109375" style="46" customWidth="1"/>
    <col min="1290" max="1290" width="2.42578125" style="46" customWidth="1"/>
    <col min="1291" max="1292" width="8" style="46" customWidth="1"/>
    <col min="1293" max="1293" width="9.7109375" style="46" customWidth="1"/>
    <col min="1294" max="1294" width="18.7109375" style="46" customWidth="1"/>
    <col min="1295" max="1295" width="0.140625" style="46" customWidth="1"/>
    <col min="1296" max="1296" width="20.85546875" style="46" customWidth="1"/>
    <col min="1297" max="1531" width="9.140625" style="46"/>
    <col min="1532" max="1532" width="15.140625" style="46" customWidth="1"/>
    <col min="1533" max="1533" width="14.5703125" style="46" customWidth="1"/>
    <col min="1534" max="1534" width="11.28515625" style="46" customWidth="1"/>
    <col min="1535" max="1535" width="7.28515625" style="46" customWidth="1"/>
    <col min="1536" max="1536" width="6.5703125" style="46" customWidth="1"/>
    <col min="1537" max="1538" width="7" style="46" customWidth="1"/>
    <col min="1539" max="1541" width="7.7109375" style="46" customWidth="1"/>
    <col min="1542" max="1542" width="7.85546875" style="46" customWidth="1"/>
    <col min="1543" max="1543" width="9" style="46" customWidth="1"/>
    <col min="1544" max="1544" width="9.140625" style="46"/>
    <col min="1545" max="1545" width="7.7109375" style="46" customWidth="1"/>
    <col min="1546" max="1546" width="2.42578125" style="46" customWidth="1"/>
    <col min="1547" max="1548" width="8" style="46" customWidth="1"/>
    <col min="1549" max="1549" width="9.7109375" style="46" customWidth="1"/>
    <col min="1550" max="1550" width="18.7109375" style="46" customWidth="1"/>
    <col min="1551" max="1551" width="0.140625" style="46" customWidth="1"/>
    <col min="1552" max="1552" width="20.85546875" style="46" customWidth="1"/>
    <col min="1553" max="1787" width="9.140625" style="46"/>
    <col min="1788" max="1788" width="15.140625" style="46" customWidth="1"/>
    <col min="1789" max="1789" width="14.5703125" style="46" customWidth="1"/>
    <col min="1790" max="1790" width="11.28515625" style="46" customWidth="1"/>
    <col min="1791" max="1791" width="7.28515625" style="46" customWidth="1"/>
    <col min="1792" max="1792" width="6.5703125" style="46" customWidth="1"/>
    <col min="1793" max="1794" width="7" style="46" customWidth="1"/>
    <col min="1795" max="1797" width="7.7109375" style="46" customWidth="1"/>
    <col min="1798" max="1798" width="7.85546875" style="46" customWidth="1"/>
    <col min="1799" max="1799" width="9" style="46" customWidth="1"/>
    <col min="1800" max="1800" width="9.140625" style="46"/>
    <col min="1801" max="1801" width="7.7109375" style="46" customWidth="1"/>
    <col min="1802" max="1802" width="2.42578125" style="46" customWidth="1"/>
    <col min="1803" max="1804" width="8" style="46" customWidth="1"/>
    <col min="1805" max="1805" width="9.7109375" style="46" customWidth="1"/>
    <col min="1806" max="1806" width="18.7109375" style="46" customWidth="1"/>
    <col min="1807" max="1807" width="0.140625" style="46" customWidth="1"/>
    <col min="1808" max="1808" width="20.85546875" style="46" customWidth="1"/>
    <col min="1809" max="2043" width="9.140625" style="46"/>
    <col min="2044" max="2044" width="15.140625" style="46" customWidth="1"/>
    <col min="2045" max="2045" width="14.5703125" style="46" customWidth="1"/>
    <col min="2046" max="2046" width="11.28515625" style="46" customWidth="1"/>
    <col min="2047" max="2047" width="7.28515625" style="46" customWidth="1"/>
    <col min="2048" max="2048" width="6.5703125" style="46" customWidth="1"/>
    <col min="2049" max="2050" width="7" style="46" customWidth="1"/>
    <col min="2051" max="2053" width="7.7109375" style="46" customWidth="1"/>
    <col min="2054" max="2054" width="7.85546875" style="46" customWidth="1"/>
    <col min="2055" max="2055" width="9" style="46" customWidth="1"/>
    <col min="2056" max="2056" width="9.140625" style="46"/>
    <col min="2057" max="2057" width="7.7109375" style="46" customWidth="1"/>
    <col min="2058" max="2058" width="2.42578125" style="46" customWidth="1"/>
    <col min="2059" max="2060" width="8" style="46" customWidth="1"/>
    <col min="2061" max="2061" width="9.7109375" style="46" customWidth="1"/>
    <col min="2062" max="2062" width="18.7109375" style="46" customWidth="1"/>
    <col min="2063" max="2063" width="0.140625" style="46" customWidth="1"/>
    <col min="2064" max="2064" width="20.85546875" style="46" customWidth="1"/>
    <col min="2065" max="2299" width="9.140625" style="46"/>
    <col min="2300" max="2300" width="15.140625" style="46" customWidth="1"/>
    <col min="2301" max="2301" width="14.5703125" style="46" customWidth="1"/>
    <col min="2302" max="2302" width="11.28515625" style="46" customWidth="1"/>
    <col min="2303" max="2303" width="7.28515625" style="46" customWidth="1"/>
    <col min="2304" max="2304" width="6.5703125" style="46" customWidth="1"/>
    <col min="2305" max="2306" width="7" style="46" customWidth="1"/>
    <col min="2307" max="2309" width="7.7109375" style="46" customWidth="1"/>
    <col min="2310" max="2310" width="7.85546875" style="46" customWidth="1"/>
    <col min="2311" max="2311" width="9" style="46" customWidth="1"/>
    <col min="2312" max="2312" width="9.140625" style="46"/>
    <col min="2313" max="2313" width="7.7109375" style="46" customWidth="1"/>
    <col min="2314" max="2314" width="2.42578125" style="46" customWidth="1"/>
    <col min="2315" max="2316" width="8" style="46" customWidth="1"/>
    <col min="2317" max="2317" width="9.7109375" style="46" customWidth="1"/>
    <col min="2318" max="2318" width="18.7109375" style="46" customWidth="1"/>
    <col min="2319" max="2319" width="0.140625" style="46" customWidth="1"/>
    <col min="2320" max="2320" width="20.85546875" style="46" customWidth="1"/>
    <col min="2321" max="2555" width="9.140625" style="46"/>
    <col min="2556" max="2556" width="15.140625" style="46" customWidth="1"/>
    <col min="2557" max="2557" width="14.5703125" style="46" customWidth="1"/>
    <col min="2558" max="2558" width="11.28515625" style="46" customWidth="1"/>
    <col min="2559" max="2559" width="7.28515625" style="46" customWidth="1"/>
    <col min="2560" max="2560" width="6.5703125" style="46" customWidth="1"/>
    <col min="2561" max="2562" width="7" style="46" customWidth="1"/>
    <col min="2563" max="2565" width="7.7109375" style="46" customWidth="1"/>
    <col min="2566" max="2566" width="7.85546875" style="46" customWidth="1"/>
    <col min="2567" max="2567" width="9" style="46" customWidth="1"/>
    <col min="2568" max="2568" width="9.140625" style="46"/>
    <col min="2569" max="2569" width="7.7109375" style="46" customWidth="1"/>
    <col min="2570" max="2570" width="2.42578125" style="46" customWidth="1"/>
    <col min="2571" max="2572" width="8" style="46" customWidth="1"/>
    <col min="2573" max="2573" width="9.7109375" style="46" customWidth="1"/>
    <col min="2574" max="2574" width="18.7109375" style="46" customWidth="1"/>
    <col min="2575" max="2575" width="0.140625" style="46" customWidth="1"/>
    <col min="2576" max="2576" width="20.85546875" style="46" customWidth="1"/>
    <col min="2577" max="2811" width="9.140625" style="46"/>
    <col min="2812" max="2812" width="15.140625" style="46" customWidth="1"/>
    <col min="2813" max="2813" width="14.5703125" style="46" customWidth="1"/>
    <col min="2814" max="2814" width="11.28515625" style="46" customWidth="1"/>
    <col min="2815" max="2815" width="7.28515625" style="46" customWidth="1"/>
    <col min="2816" max="2816" width="6.5703125" style="46" customWidth="1"/>
    <col min="2817" max="2818" width="7" style="46" customWidth="1"/>
    <col min="2819" max="2821" width="7.7109375" style="46" customWidth="1"/>
    <col min="2822" max="2822" width="7.85546875" style="46" customWidth="1"/>
    <col min="2823" max="2823" width="9" style="46" customWidth="1"/>
    <col min="2824" max="2824" width="9.140625" style="46"/>
    <col min="2825" max="2825" width="7.7109375" style="46" customWidth="1"/>
    <col min="2826" max="2826" width="2.42578125" style="46" customWidth="1"/>
    <col min="2827" max="2828" width="8" style="46" customWidth="1"/>
    <col min="2829" max="2829" width="9.7109375" style="46" customWidth="1"/>
    <col min="2830" max="2830" width="18.7109375" style="46" customWidth="1"/>
    <col min="2831" max="2831" width="0.140625" style="46" customWidth="1"/>
    <col min="2832" max="2832" width="20.85546875" style="46" customWidth="1"/>
    <col min="2833" max="3067" width="9.140625" style="46"/>
    <col min="3068" max="3068" width="15.140625" style="46" customWidth="1"/>
    <col min="3069" max="3069" width="14.5703125" style="46" customWidth="1"/>
    <col min="3070" max="3070" width="11.28515625" style="46" customWidth="1"/>
    <col min="3071" max="3071" width="7.28515625" style="46" customWidth="1"/>
    <col min="3072" max="3072" width="6.5703125" style="46" customWidth="1"/>
    <col min="3073" max="3074" width="7" style="46" customWidth="1"/>
    <col min="3075" max="3077" width="7.7109375" style="46" customWidth="1"/>
    <col min="3078" max="3078" width="7.85546875" style="46" customWidth="1"/>
    <col min="3079" max="3079" width="9" style="46" customWidth="1"/>
    <col min="3080" max="3080" width="9.140625" style="46"/>
    <col min="3081" max="3081" width="7.7109375" style="46" customWidth="1"/>
    <col min="3082" max="3082" width="2.42578125" style="46" customWidth="1"/>
    <col min="3083" max="3084" width="8" style="46" customWidth="1"/>
    <col min="3085" max="3085" width="9.7109375" style="46" customWidth="1"/>
    <col min="3086" max="3086" width="18.7109375" style="46" customWidth="1"/>
    <col min="3087" max="3087" width="0.140625" style="46" customWidth="1"/>
    <col min="3088" max="3088" width="20.85546875" style="46" customWidth="1"/>
    <col min="3089" max="3323" width="9.140625" style="46"/>
    <col min="3324" max="3324" width="15.140625" style="46" customWidth="1"/>
    <col min="3325" max="3325" width="14.5703125" style="46" customWidth="1"/>
    <col min="3326" max="3326" width="11.28515625" style="46" customWidth="1"/>
    <col min="3327" max="3327" width="7.28515625" style="46" customWidth="1"/>
    <col min="3328" max="3328" width="6.5703125" style="46" customWidth="1"/>
    <col min="3329" max="3330" width="7" style="46" customWidth="1"/>
    <col min="3331" max="3333" width="7.7109375" style="46" customWidth="1"/>
    <col min="3334" max="3334" width="7.85546875" style="46" customWidth="1"/>
    <col min="3335" max="3335" width="9" style="46" customWidth="1"/>
    <col min="3336" max="3336" width="9.140625" style="46"/>
    <col min="3337" max="3337" width="7.7109375" style="46" customWidth="1"/>
    <col min="3338" max="3338" width="2.42578125" style="46" customWidth="1"/>
    <col min="3339" max="3340" width="8" style="46" customWidth="1"/>
    <col min="3341" max="3341" width="9.7109375" style="46" customWidth="1"/>
    <col min="3342" max="3342" width="18.7109375" style="46" customWidth="1"/>
    <col min="3343" max="3343" width="0.140625" style="46" customWidth="1"/>
    <col min="3344" max="3344" width="20.85546875" style="46" customWidth="1"/>
    <col min="3345" max="3579" width="9.140625" style="46"/>
    <col min="3580" max="3580" width="15.140625" style="46" customWidth="1"/>
    <col min="3581" max="3581" width="14.5703125" style="46" customWidth="1"/>
    <col min="3582" max="3582" width="11.28515625" style="46" customWidth="1"/>
    <col min="3583" max="3583" width="7.28515625" style="46" customWidth="1"/>
    <col min="3584" max="3584" width="6.5703125" style="46" customWidth="1"/>
    <col min="3585" max="3586" width="7" style="46" customWidth="1"/>
    <col min="3587" max="3589" width="7.7109375" style="46" customWidth="1"/>
    <col min="3590" max="3590" width="7.85546875" style="46" customWidth="1"/>
    <col min="3591" max="3591" width="9" style="46" customWidth="1"/>
    <col min="3592" max="3592" width="9.140625" style="46"/>
    <col min="3593" max="3593" width="7.7109375" style="46" customWidth="1"/>
    <col min="3594" max="3594" width="2.42578125" style="46" customWidth="1"/>
    <col min="3595" max="3596" width="8" style="46" customWidth="1"/>
    <col min="3597" max="3597" width="9.7109375" style="46" customWidth="1"/>
    <col min="3598" max="3598" width="18.7109375" style="46" customWidth="1"/>
    <col min="3599" max="3599" width="0.140625" style="46" customWidth="1"/>
    <col min="3600" max="3600" width="20.85546875" style="46" customWidth="1"/>
    <col min="3601" max="3835" width="9.140625" style="46"/>
    <col min="3836" max="3836" width="15.140625" style="46" customWidth="1"/>
    <col min="3837" max="3837" width="14.5703125" style="46" customWidth="1"/>
    <col min="3838" max="3838" width="11.28515625" style="46" customWidth="1"/>
    <col min="3839" max="3839" width="7.28515625" style="46" customWidth="1"/>
    <col min="3840" max="3840" width="6.5703125" style="46" customWidth="1"/>
    <col min="3841" max="3842" width="7" style="46" customWidth="1"/>
    <col min="3843" max="3845" width="7.7109375" style="46" customWidth="1"/>
    <col min="3846" max="3846" width="7.85546875" style="46" customWidth="1"/>
    <col min="3847" max="3847" width="9" style="46" customWidth="1"/>
    <col min="3848" max="3848" width="9.140625" style="46"/>
    <col min="3849" max="3849" width="7.7109375" style="46" customWidth="1"/>
    <col min="3850" max="3850" width="2.42578125" style="46" customWidth="1"/>
    <col min="3851" max="3852" width="8" style="46" customWidth="1"/>
    <col min="3853" max="3853" width="9.7109375" style="46" customWidth="1"/>
    <col min="3854" max="3854" width="18.7109375" style="46" customWidth="1"/>
    <col min="3855" max="3855" width="0.140625" style="46" customWidth="1"/>
    <col min="3856" max="3856" width="20.85546875" style="46" customWidth="1"/>
    <col min="3857" max="4091" width="9.140625" style="46"/>
    <col min="4092" max="4092" width="15.140625" style="46" customWidth="1"/>
    <col min="4093" max="4093" width="14.5703125" style="46" customWidth="1"/>
    <col min="4094" max="4094" width="11.28515625" style="46" customWidth="1"/>
    <col min="4095" max="4095" width="7.28515625" style="46" customWidth="1"/>
    <col min="4096" max="4096" width="6.5703125" style="46" customWidth="1"/>
    <col min="4097" max="4098" width="7" style="46" customWidth="1"/>
    <col min="4099" max="4101" width="7.7109375" style="46" customWidth="1"/>
    <col min="4102" max="4102" width="7.85546875" style="46" customWidth="1"/>
    <col min="4103" max="4103" width="9" style="46" customWidth="1"/>
    <col min="4104" max="4104" width="9.140625" style="46"/>
    <col min="4105" max="4105" width="7.7109375" style="46" customWidth="1"/>
    <col min="4106" max="4106" width="2.42578125" style="46" customWidth="1"/>
    <col min="4107" max="4108" width="8" style="46" customWidth="1"/>
    <col min="4109" max="4109" width="9.7109375" style="46" customWidth="1"/>
    <col min="4110" max="4110" width="18.7109375" style="46" customWidth="1"/>
    <col min="4111" max="4111" width="0.140625" style="46" customWidth="1"/>
    <col min="4112" max="4112" width="20.85546875" style="46" customWidth="1"/>
    <col min="4113" max="4347" width="9.140625" style="46"/>
    <col min="4348" max="4348" width="15.140625" style="46" customWidth="1"/>
    <col min="4349" max="4349" width="14.5703125" style="46" customWidth="1"/>
    <col min="4350" max="4350" width="11.28515625" style="46" customWidth="1"/>
    <col min="4351" max="4351" width="7.28515625" style="46" customWidth="1"/>
    <col min="4352" max="4352" width="6.5703125" style="46" customWidth="1"/>
    <col min="4353" max="4354" width="7" style="46" customWidth="1"/>
    <col min="4355" max="4357" width="7.7109375" style="46" customWidth="1"/>
    <col min="4358" max="4358" width="7.85546875" style="46" customWidth="1"/>
    <col min="4359" max="4359" width="9" style="46" customWidth="1"/>
    <col min="4360" max="4360" width="9.140625" style="46"/>
    <col min="4361" max="4361" width="7.7109375" style="46" customWidth="1"/>
    <col min="4362" max="4362" width="2.42578125" style="46" customWidth="1"/>
    <col min="4363" max="4364" width="8" style="46" customWidth="1"/>
    <col min="4365" max="4365" width="9.7109375" style="46" customWidth="1"/>
    <col min="4366" max="4366" width="18.7109375" style="46" customWidth="1"/>
    <col min="4367" max="4367" width="0.140625" style="46" customWidth="1"/>
    <col min="4368" max="4368" width="20.85546875" style="46" customWidth="1"/>
    <col min="4369" max="4603" width="9.140625" style="46"/>
    <col min="4604" max="4604" width="15.140625" style="46" customWidth="1"/>
    <col min="4605" max="4605" width="14.5703125" style="46" customWidth="1"/>
    <col min="4606" max="4606" width="11.28515625" style="46" customWidth="1"/>
    <col min="4607" max="4607" width="7.28515625" style="46" customWidth="1"/>
    <col min="4608" max="4608" width="6.5703125" style="46" customWidth="1"/>
    <col min="4609" max="4610" width="7" style="46" customWidth="1"/>
    <col min="4611" max="4613" width="7.7109375" style="46" customWidth="1"/>
    <col min="4614" max="4614" width="7.85546875" style="46" customWidth="1"/>
    <col min="4615" max="4615" width="9" style="46" customWidth="1"/>
    <col min="4616" max="4616" width="9.140625" style="46"/>
    <col min="4617" max="4617" width="7.7109375" style="46" customWidth="1"/>
    <col min="4618" max="4618" width="2.42578125" style="46" customWidth="1"/>
    <col min="4619" max="4620" width="8" style="46" customWidth="1"/>
    <col min="4621" max="4621" width="9.7109375" style="46" customWidth="1"/>
    <col min="4622" max="4622" width="18.7109375" style="46" customWidth="1"/>
    <col min="4623" max="4623" width="0.140625" style="46" customWidth="1"/>
    <col min="4624" max="4624" width="20.85546875" style="46" customWidth="1"/>
    <col min="4625" max="4859" width="9.140625" style="46"/>
    <col min="4860" max="4860" width="15.140625" style="46" customWidth="1"/>
    <col min="4861" max="4861" width="14.5703125" style="46" customWidth="1"/>
    <col min="4862" max="4862" width="11.28515625" style="46" customWidth="1"/>
    <col min="4863" max="4863" width="7.28515625" style="46" customWidth="1"/>
    <col min="4864" max="4864" width="6.5703125" style="46" customWidth="1"/>
    <col min="4865" max="4866" width="7" style="46" customWidth="1"/>
    <col min="4867" max="4869" width="7.7109375" style="46" customWidth="1"/>
    <col min="4870" max="4870" width="7.85546875" style="46" customWidth="1"/>
    <col min="4871" max="4871" width="9" style="46" customWidth="1"/>
    <col min="4872" max="4872" width="9.140625" style="46"/>
    <col min="4873" max="4873" width="7.7109375" style="46" customWidth="1"/>
    <col min="4874" max="4874" width="2.42578125" style="46" customWidth="1"/>
    <col min="4875" max="4876" width="8" style="46" customWidth="1"/>
    <col min="4877" max="4877" width="9.7109375" style="46" customWidth="1"/>
    <col min="4878" max="4878" width="18.7109375" style="46" customWidth="1"/>
    <col min="4879" max="4879" width="0.140625" style="46" customWidth="1"/>
    <col min="4880" max="4880" width="20.85546875" style="46" customWidth="1"/>
    <col min="4881" max="5115" width="9.140625" style="46"/>
    <col min="5116" max="5116" width="15.140625" style="46" customWidth="1"/>
    <col min="5117" max="5117" width="14.5703125" style="46" customWidth="1"/>
    <col min="5118" max="5118" width="11.28515625" style="46" customWidth="1"/>
    <col min="5119" max="5119" width="7.28515625" style="46" customWidth="1"/>
    <col min="5120" max="5120" width="6.5703125" style="46" customWidth="1"/>
    <col min="5121" max="5122" width="7" style="46" customWidth="1"/>
    <col min="5123" max="5125" width="7.7109375" style="46" customWidth="1"/>
    <col min="5126" max="5126" width="7.85546875" style="46" customWidth="1"/>
    <col min="5127" max="5127" width="9" style="46" customWidth="1"/>
    <col min="5128" max="5128" width="9.140625" style="46"/>
    <col min="5129" max="5129" width="7.7109375" style="46" customWidth="1"/>
    <col min="5130" max="5130" width="2.42578125" style="46" customWidth="1"/>
    <col min="5131" max="5132" width="8" style="46" customWidth="1"/>
    <col min="5133" max="5133" width="9.7109375" style="46" customWidth="1"/>
    <col min="5134" max="5134" width="18.7109375" style="46" customWidth="1"/>
    <col min="5135" max="5135" width="0.140625" style="46" customWidth="1"/>
    <col min="5136" max="5136" width="20.85546875" style="46" customWidth="1"/>
    <col min="5137" max="5371" width="9.140625" style="46"/>
    <col min="5372" max="5372" width="15.140625" style="46" customWidth="1"/>
    <col min="5373" max="5373" width="14.5703125" style="46" customWidth="1"/>
    <col min="5374" max="5374" width="11.28515625" style="46" customWidth="1"/>
    <col min="5375" max="5375" width="7.28515625" style="46" customWidth="1"/>
    <col min="5376" max="5376" width="6.5703125" style="46" customWidth="1"/>
    <col min="5377" max="5378" width="7" style="46" customWidth="1"/>
    <col min="5379" max="5381" width="7.7109375" style="46" customWidth="1"/>
    <col min="5382" max="5382" width="7.85546875" style="46" customWidth="1"/>
    <col min="5383" max="5383" width="9" style="46" customWidth="1"/>
    <col min="5384" max="5384" width="9.140625" style="46"/>
    <col min="5385" max="5385" width="7.7109375" style="46" customWidth="1"/>
    <col min="5386" max="5386" width="2.42578125" style="46" customWidth="1"/>
    <col min="5387" max="5388" width="8" style="46" customWidth="1"/>
    <col min="5389" max="5389" width="9.7109375" style="46" customWidth="1"/>
    <col min="5390" max="5390" width="18.7109375" style="46" customWidth="1"/>
    <col min="5391" max="5391" width="0.140625" style="46" customWidth="1"/>
    <col min="5392" max="5392" width="20.85546875" style="46" customWidth="1"/>
    <col min="5393" max="5627" width="9.140625" style="46"/>
    <col min="5628" max="5628" width="15.140625" style="46" customWidth="1"/>
    <col min="5629" max="5629" width="14.5703125" style="46" customWidth="1"/>
    <col min="5630" max="5630" width="11.28515625" style="46" customWidth="1"/>
    <col min="5631" max="5631" width="7.28515625" style="46" customWidth="1"/>
    <col min="5632" max="5632" width="6.5703125" style="46" customWidth="1"/>
    <col min="5633" max="5634" width="7" style="46" customWidth="1"/>
    <col min="5635" max="5637" width="7.7109375" style="46" customWidth="1"/>
    <col min="5638" max="5638" width="7.85546875" style="46" customWidth="1"/>
    <col min="5639" max="5639" width="9" style="46" customWidth="1"/>
    <col min="5640" max="5640" width="9.140625" style="46"/>
    <col min="5641" max="5641" width="7.7109375" style="46" customWidth="1"/>
    <col min="5642" max="5642" width="2.42578125" style="46" customWidth="1"/>
    <col min="5643" max="5644" width="8" style="46" customWidth="1"/>
    <col min="5645" max="5645" width="9.7109375" style="46" customWidth="1"/>
    <col min="5646" max="5646" width="18.7109375" style="46" customWidth="1"/>
    <col min="5647" max="5647" width="0.140625" style="46" customWidth="1"/>
    <col min="5648" max="5648" width="20.85546875" style="46" customWidth="1"/>
    <col min="5649" max="5883" width="9.140625" style="46"/>
    <col min="5884" max="5884" width="15.140625" style="46" customWidth="1"/>
    <col min="5885" max="5885" width="14.5703125" style="46" customWidth="1"/>
    <col min="5886" max="5886" width="11.28515625" style="46" customWidth="1"/>
    <col min="5887" max="5887" width="7.28515625" style="46" customWidth="1"/>
    <col min="5888" max="5888" width="6.5703125" style="46" customWidth="1"/>
    <col min="5889" max="5890" width="7" style="46" customWidth="1"/>
    <col min="5891" max="5893" width="7.7109375" style="46" customWidth="1"/>
    <col min="5894" max="5894" width="7.85546875" style="46" customWidth="1"/>
    <col min="5895" max="5895" width="9" style="46" customWidth="1"/>
    <col min="5896" max="5896" width="9.140625" style="46"/>
    <col min="5897" max="5897" width="7.7109375" style="46" customWidth="1"/>
    <col min="5898" max="5898" width="2.42578125" style="46" customWidth="1"/>
    <col min="5899" max="5900" width="8" style="46" customWidth="1"/>
    <col min="5901" max="5901" width="9.7109375" style="46" customWidth="1"/>
    <col min="5902" max="5902" width="18.7109375" style="46" customWidth="1"/>
    <col min="5903" max="5903" width="0.140625" style="46" customWidth="1"/>
    <col min="5904" max="5904" width="20.85546875" style="46" customWidth="1"/>
    <col min="5905" max="6139" width="9.140625" style="46"/>
    <col min="6140" max="6140" width="15.140625" style="46" customWidth="1"/>
    <col min="6141" max="6141" width="14.5703125" style="46" customWidth="1"/>
    <col min="6142" max="6142" width="11.28515625" style="46" customWidth="1"/>
    <col min="6143" max="6143" width="7.28515625" style="46" customWidth="1"/>
    <col min="6144" max="6144" width="6.5703125" style="46" customWidth="1"/>
    <col min="6145" max="6146" width="7" style="46" customWidth="1"/>
    <col min="6147" max="6149" width="7.7109375" style="46" customWidth="1"/>
    <col min="6150" max="6150" width="7.85546875" style="46" customWidth="1"/>
    <col min="6151" max="6151" width="9" style="46" customWidth="1"/>
    <col min="6152" max="6152" width="9.140625" style="46"/>
    <col min="6153" max="6153" width="7.7109375" style="46" customWidth="1"/>
    <col min="6154" max="6154" width="2.42578125" style="46" customWidth="1"/>
    <col min="6155" max="6156" width="8" style="46" customWidth="1"/>
    <col min="6157" max="6157" width="9.7109375" style="46" customWidth="1"/>
    <col min="6158" max="6158" width="18.7109375" style="46" customWidth="1"/>
    <col min="6159" max="6159" width="0.140625" style="46" customWidth="1"/>
    <col min="6160" max="6160" width="20.85546875" style="46" customWidth="1"/>
    <col min="6161" max="6395" width="9.140625" style="46"/>
    <col min="6396" max="6396" width="15.140625" style="46" customWidth="1"/>
    <col min="6397" max="6397" width="14.5703125" style="46" customWidth="1"/>
    <col min="6398" max="6398" width="11.28515625" style="46" customWidth="1"/>
    <col min="6399" max="6399" width="7.28515625" style="46" customWidth="1"/>
    <col min="6400" max="6400" width="6.5703125" style="46" customWidth="1"/>
    <col min="6401" max="6402" width="7" style="46" customWidth="1"/>
    <col min="6403" max="6405" width="7.7109375" style="46" customWidth="1"/>
    <col min="6406" max="6406" width="7.85546875" style="46" customWidth="1"/>
    <col min="6407" max="6407" width="9" style="46" customWidth="1"/>
    <col min="6408" max="6408" width="9.140625" style="46"/>
    <col min="6409" max="6409" width="7.7109375" style="46" customWidth="1"/>
    <col min="6410" max="6410" width="2.42578125" style="46" customWidth="1"/>
    <col min="6411" max="6412" width="8" style="46" customWidth="1"/>
    <col min="6413" max="6413" width="9.7109375" style="46" customWidth="1"/>
    <col min="6414" max="6414" width="18.7109375" style="46" customWidth="1"/>
    <col min="6415" max="6415" width="0.140625" style="46" customWidth="1"/>
    <col min="6416" max="6416" width="20.85546875" style="46" customWidth="1"/>
    <col min="6417" max="6651" width="9.140625" style="46"/>
    <col min="6652" max="6652" width="15.140625" style="46" customWidth="1"/>
    <col min="6653" max="6653" width="14.5703125" style="46" customWidth="1"/>
    <col min="6654" max="6654" width="11.28515625" style="46" customWidth="1"/>
    <col min="6655" max="6655" width="7.28515625" style="46" customWidth="1"/>
    <col min="6656" max="6656" width="6.5703125" style="46" customWidth="1"/>
    <col min="6657" max="6658" width="7" style="46" customWidth="1"/>
    <col min="6659" max="6661" width="7.7109375" style="46" customWidth="1"/>
    <col min="6662" max="6662" width="7.85546875" style="46" customWidth="1"/>
    <col min="6663" max="6663" width="9" style="46" customWidth="1"/>
    <col min="6664" max="6664" width="9.140625" style="46"/>
    <col min="6665" max="6665" width="7.7109375" style="46" customWidth="1"/>
    <col min="6666" max="6666" width="2.42578125" style="46" customWidth="1"/>
    <col min="6667" max="6668" width="8" style="46" customWidth="1"/>
    <col min="6669" max="6669" width="9.7109375" style="46" customWidth="1"/>
    <col min="6670" max="6670" width="18.7109375" style="46" customWidth="1"/>
    <col min="6671" max="6671" width="0.140625" style="46" customWidth="1"/>
    <col min="6672" max="6672" width="20.85546875" style="46" customWidth="1"/>
    <col min="6673" max="6907" width="9.140625" style="46"/>
    <col min="6908" max="6908" width="15.140625" style="46" customWidth="1"/>
    <col min="6909" max="6909" width="14.5703125" style="46" customWidth="1"/>
    <col min="6910" max="6910" width="11.28515625" style="46" customWidth="1"/>
    <col min="6911" max="6911" width="7.28515625" style="46" customWidth="1"/>
    <col min="6912" max="6912" width="6.5703125" style="46" customWidth="1"/>
    <col min="6913" max="6914" width="7" style="46" customWidth="1"/>
    <col min="6915" max="6917" width="7.7109375" style="46" customWidth="1"/>
    <col min="6918" max="6918" width="7.85546875" style="46" customWidth="1"/>
    <col min="6919" max="6919" width="9" style="46" customWidth="1"/>
    <col min="6920" max="6920" width="9.140625" style="46"/>
    <col min="6921" max="6921" width="7.7109375" style="46" customWidth="1"/>
    <col min="6922" max="6922" width="2.42578125" style="46" customWidth="1"/>
    <col min="6923" max="6924" width="8" style="46" customWidth="1"/>
    <col min="6925" max="6925" width="9.7109375" style="46" customWidth="1"/>
    <col min="6926" max="6926" width="18.7109375" style="46" customWidth="1"/>
    <col min="6927" max="6927" width="0.140625" style="46" customWidth="1"/>
    <col min="6928" max="6928" width="20.85546875" style="46" customWidth="1"/>
    <col min="6929" max="7163" width="9.140625" style="46"/>
    <col min="7164" max="7164" width="15.140625" style="46" customWidth="1"/>
    <col min="7165" max="7165" width="14.5703125" style="46" customWidth="1"/>
    <col min="7166" max="7166" width="11.28515625" style="46" customWidth="1"/>
    <col min="7167" max="7167" width="7.28515625" style="46" customWidth="1"/>
    <col min="7168" max="7168" width="6.5703125" style="46" customWidth="1"/>
    <col min="7169" max="7170" width="7" style="46" customWidth="1"/>
    <col min="7171" max="7173" width="7.7109375" style="46" customWidth="1"/>
    <col min="7174" max="7174" width="7.85546875" style="46" customWidth="1"/>
    <col min="7175" max="7175" width="9" style="46" customWidth="1"/>
    <col min="7176" max="7176" width="9.140625" style="46"/>
    <col min="7177" max="7177" width="7.7109375" style="46" customWidth="1"/>
    <col min="7178" max="7178" width="2.42578125" style="46" customWidth="1"/>
    <col min="7179" max="7180" width="8" style="46" customWidth="1"/>
    <col min="7181" max="7181" width="9.7109375" style="46" customWidth="1"/>
    <col min="7182" max="7182" width="18.7109375" style="46" customWidth="1"/>
    <col min="7183" max="7183" width="0.140625" style="46" customWidth="1"/>
    <col min="7184" max="7184" width="20.85546875" style="46" customWidth="1"/>
    <col min="7185" max="7419" width="9.140625" style="46"/>
    <col min="7420" max="7420" width="15.140625" style="46" customWidth="1"/>
    <col min="7421" max="7421" width="14.5703125" style="46" customWidth="1"/>
    <col min="7422" max="7422" width="11.28515625" style="46" customWidth="1"/>
    <col min="7423" max="7423" width="7.28515625" style="46" customWidth="1"/>
    <col min="7424" max="7424" width="6.5703125" style="46" customWidth="1"/>
    <col min="7425" max="7426" width="7" style="46" customWidth="1"/>
    <col min="7427" max="7429" width="7.7109375" style="46" customWidth="1"/>
    <col min="7430" max="7430" width="7.85546875" style="46" customWidth="1"/>
    <col min="7431" max="7431" width="9" style="46" customWidth="1"/>
    <col min="7432" max="7432" width="9.140625" style="46"/>
    <col min="7433" max="7433" width="7.7109375" style="46" customWidth="1"/>
    <col min="7434" max="7434" width="2.42578125" style="46" customWidth="1"/>
    <col min="7435" max="7436" width="8" style="46" customWidth="1"/>
    <col min="7437" max="7437" width="9.7109375" style="46" customWidth="1"/>
    <col min="7438" max="7438" width="18.7109375" style="46" customWidth="1"/>
    <col min="7439" max="7439" width="0.140625" style="46" customWidth="1"/>
    <col min="7440" max="7440" width="20.85546875" style="46" customWidth="1"/>
    <col min="7441" max="7675" width="9.140625" style="46"/>
    <col min="7676" max="7676" width="15.140625" style="46" customWidth="1"/>
    <col min="7677" max="7677" width="14.5703125" style="46" customWidth="1"/>
    <col min="7678" max="7678" width="11.28515625" style="46" customWidth="1"/>
    <col min="7679" max="7679" width="7.28515625" style="46" customWidth="1"/>
    <col min="7680" max="7680" width="6.5703125" style="46" customWidth="1"/>
    <col min="7681" max="7682" width="7" style="46" customWidth="1"/>
    <col min="7683" max="7685" width="7.7109375" style="46" customWidth="1"/>
    <col min="7686" max="7686" width="7.85546875" style="46" customWidth="1"/>
    <col min="7687" max="7687" width="9" style="46" customWidth="1"/>
    <col min="7688" max="7688" width="9.140625" style="46"/>
    <col min="7689" max="7689" width="7.7109375" style="46" customWidth="1"/>
    <col min="7690" max="7690" width="2.42578125" style="46" customWidth="1"/>
    <col min="7691" max="7692" width="8" style="46" customWidth="1"/>
    <col min="7693" max="7693" width="9.7109375" style="46" customWidth="1"/>
    <col min="7694" max="7694" width="18.7109375" style="46" customWidth="1"/>
    <col min="7695" max="7695" width="0.140625" style="46" customWidth="1"/>
    <col min="7696" max="7696" width="20.85546875" style="46" customWidth="1"/>
    <col min="7697" max="7931" width="9.140625" style="46"/>
    <col min="7932" max="7932" width="15.140625" style="46" customWidth="1"/>
    <col min="7933" max="7933" width="14.5703125" style="46" customWidth="1"/>
    <col min="7934" max="7934" width="11.28515625" style="46" customWidth="1"/>
    <col min="7935" max="7935" width="7.28515625" style="46" customWidth="1"/>
    <col min="7936" max="7936" width="6.5703125" style="46" customWidth="1"/>
    <col min="7937" max="7938" width="7" style="46" customWidth="1"/>
    <col min="7939" max="7941" width="7.7109375" style="46" customWidth="1"/>
    <col min="7942" max="7942" width="7.85546875" style="46" customWidth="1"/>
    <col min="7943" max="7943" width="9" style="46" customWidth="1"/>
    <col min="7944" max="7944" width="9.140625" style="46"/>
    <col min="7945" max="7945" width="7.7109375" style="46" customWidth="1"/>
    <col min="7946" max="7946" width="2.42578125" style="46" customWidth="1"/>
    <col min="7947" max="7948" width="8" style="46" customWidth="1"/>
    <col min="7949" max="7949" width="9.7109375" style="46" customWidth="1"/>
    <col min="7950" max="7950" width="18.7109375" style="46" customWidth="1"/>
    <col min="7951" max="7951" width="0.140625" style="46" customWidth="1"/>
    <col min="7952" max="7952" width="20.85546875" style="46" customWidth="1"/>
    <col min="7953" max="8187" width="9.140625" style="46"/>
    <col min="8188" max="8188" width="15.140625" style="46" customWidth="1"/>
    <col min="8189" max="8189" width="14.5703125" style="46" customWidth="1"/>
    <col min="8190" max="8190" width="11.28515625" style="46" customWidth="1"/>
    <col min="8191" max="8191" width="7.28515625" style="46" customWidth="1"/>
    <col min="8192" max="8192" width="6.5703125" style="46" customWidth="1"/>
    <col min="8193" max="8194" width="7" style="46" customWidth="1"/>
    <col min="8195" max="8197" width="7.7109375" style="46" customWidth="1"/>
    <col min="8198" max="8198" width="7.85546875" style="46" customWidth="1"/>
    <col min="8199" max="8199" width="9" style="46" customWidth="1"/>
    <col min="8200" max="8200" width="9.140625" style="46"/>
    <col min="8201" max="8201" width="7.7109375" style="46" customWidth="1"/>
    <col min="8202" max="8202" width="2.42578125" style="46" customWidth="1"/>
    <col min="8203" max="8204" width="8" style="46" customWidth="1"/>
    <col min="8205" max="8205" width="9.7109375" style="46" customWidth="1"/>
    <col min="8206" max="8206" width="18.7109375" style="46" customWidth="1"/>
    <col min="8207" max="8207" width="0.140625" style="46" customWidth="1"/>
    <col min="8208" max="8208" width="20.85546875" style="46" customWidth="1"/>
    <col min="8209" max="8443" width="9.140625" style="46"/>
    <col min="8444" max="8444" width="15.140625" style="46" customWidth="1"/>
    <col min="8445" max="8445" width="14.5703125" style="46" customWidth="1"/>
    <col min="8446" max="8446" width="11.28515625" style="46" customWidth="1"/>
    <col min="8447" max="8447" width="7.28515625" style="46" customWidth="1"/>
    <col min="8448" max="8448" width="6.5703125" style="46" customWidth="1"/>
    <col min="8449" max="8450" width="7" style="46" customWidth="1"/>
    <col min="8451" max="8453" width="7.7109375" style="46" customWidth="1"/>
    <col min="8454" max="8454" width="7.85546875" style="46" customWidth="1"/>
    <col min="8455" max="8455" width="9" style="46" customWidth="1"/>
    <col min="8456" max="8456" width="9.140625" style="46"/>
    <col min="8457" max="8457" width="7.7109375" style="46" customWidth="1"/>
    <col min="8458" max="8458" width="2.42578125" style="46" customWidth="1"/>
    <col min="8459" max="8460" width="8" style="46" customWidth="1"/>
    <col min="8461" max="8461" width="9.7109375" style="46" customWidth="1"/>
    <col min="8462" max="8462" width="18.7109375" style="46" customWidth="1"/>
    <col min="8463" max="8463" width="0.140625" style="46" customWidth="1"/>
    <col min="8464" max="8464" width="20.85546875" style="46" customWidth="1"/>
    <col min="8465" max="8699" width="9.140625" style="46"/>
    <col min="8700" max="8700" width="15.140625" style="46" customWidth="1"/>
    <col min="8701" max="8701" width="14.5703125" style="46" customWidth="1"/>
    <col min="8702" max="8702" width="11.28515625" style="46" customWidth="1"/>
    <col min="8703" max="8703" width="7.28515625" style="46" customWidth="1"/>
    <col min="8704" max="8704" width="6.5703125" style="46" customWidth="1"/>
    <col min="8705" max="8706" width="7" style="46" customWidth="1"/>
    <col min="8707" max="8709" width="7.7109375" style="46" customWidth="1"/>
    <col min="8710" max="8710" width="7.85546875" style="46" customWidth="1"/>
    <col min="8711" max="8711" width="9" style="46" customWidth="1"/>
    <col min="8712" max="8712" width="9.140625" style="46"/>
    <col min="8713" max="8713" width="7.7109375" style="46" customWidth="1"/>
    <col min="8714" max="8714" width="2.42578125" style="46" customWidth="1"/>
    <col min="8715" max="8716" width="8" style="46" customWidth="1"/>
    <col min="8717" max="8717" width="9.7109375" style="46" customWidth="1"/>
    <col min="8718" max="8718" width="18.7109375" style="46" customWidth="1"/>
    <col min="8719" max="8719" width="0.140625" style="46" customWidth="1"/>
    <col min="8720" max="8720" width="20.85546875" style="46" customWidth="1"/>
    <col min="8721" max="8955" width="9.140625" style="46"/>
    <col min="8956" max="8956" width="15.140625" style="46" customWidth="1"/>
    <col min="8957" max="8957" width="14.5703125" style="46" customWidth="1"/>
    <col min="8958" max="8958" width="11.28515625" style="46" customWidth="1"/>
    <col min="8959" max="8959" width="7.28515625" style="46" customWidth="1"/>
    <col min="8960" max="8960" width="6.5703125" style="46" customWidth="1"/>
    <col min="8961" max="8962" width="7" style="46" customWidth="1"/>
    <col min="8963" max="8965" width="7.7109375" style="46" customWidth="1"/>
    <col min="8966" max="8966" width="7.85546875" style="46" customWidth="1"/>
    <col min="8967" max="8967" width="9" style="46" customWidth="1"/>
    <col min="8968" max="8968" width="9.140625" style="46"/>
    <col min="8969" max="8969" width="7.7109375" style="46" customWidth="1"/>
    <col min="8970" max="8970" width="2.42578125" style="46" customWidth="1"/>
    <col min="8971" max="8972" width="8" style="46" customWidth="1"/>
    <col min="8973" max="8973" width="9.7109375" style="46" customWidth="1"/>
    <col min="8974" max="8974" width="18.7109375" style="46" customWidth="1"/>
    <col min="8975" max="8975" width="0.140625" style="46" customWidth="1"/>
    <col min="8976" max="8976" width="20.85546875" style="46" customWidth="1"/>
    <col min="8977" max="9211" width="9.140625" style="46"/>
    <col min="9212" max="9212" width="15.140625" style="46" customWidth="1"/>
    <col min="9213" max="9213" width="14.5703125" style="46" customWidth="1"/>
    <col min="9214" max="9214" width="11.28515625" style="46" customWidth="1"/>
    <col min="9215" max="9215" width="7.28515625" style="46" customWidth="1"/>
    <col min="9216" max="9216" width="6.5703125" style="46" customWidth="1"/>
    <col min="9217" max="9218" width="7" style="46" customWidth="1"/>
    <col min="9219" max="9221" width="7.7109375" style="46" customWidth="1"/>
    <col min="9222" max="9222" width="7.85546875" style="46" customWidth="1"/>
    <col min="9223" max="9223" width="9" style="46" customWidth="1"/>
    <col min="9224" max="9224" width="9.140625" style="46"/>
    <col min="9225" max="9225" width="7.7109375" style="46" customWidth="1"/>
    <col min="9226" max="9226" width="2.42578125" style="46" customWidth="1"/>
    <col min="9227" max="9228" width="8" style="46" customWidth="1"/>
    <col min="9229" max="9229" width="9.7109375" style="46" customWidth="1"/>
    <col min="9230" max="9230" width="18.7109375" style="46" customWidth="1"/>
    <col min="9231" max="9231" width="0.140625" style="46" customWidth="1"/>
    <col min="9232" max="9232" width="20.85546875" style="46" customWidth="1"/>
    <col min="9233" max="9467" width="9.140625" style="46"/>
    <col min="9468" max="9468" width="15.140625" style="46" customWidth="1"/>
    <col min="9469" max="9469" width="14.5703125" style="46" customWidth="1"/>
    <col min="9470" max="9470" width="11.28515625" style="46" customWidth="1"/>
    <col min="9471" max="9471" width="7.28515625" style="46" customWidth="1"/>
    <col min="9472" max="9472" width="6.5703125" style="46" customWidth="1"/>
    <col min="9473" max="9474" width="7" style="46" customWidth="1"/>
    <col min="9475" max="9477" width="7.7109375" style="46" customWidth="1"/>
    <col min="9478" max="9478" width="7.85546875" style="46" customWidth="1"/>
    <col min="9479" max="9479" width="9" style="46" customWidth="1"/>
    <col min="9480" max="9480" width="9.140625" style="46"/>
    <col min="9481" max="9481" width="7.7109375" style="46" customWidth="1"/>
    <col min="9482" max="9482" width="2.42578125" style="46" customWidth="1"/>
    <col min="9483" max="9484" width="8" style="46" customWidth="1"/>
    <col min="9485" max="9485" width="9.7109375" style="46" customWidth="1"/>
    <col min="9486" max="9486" width="18.7109375" style="46" customWidth="1"/>
    <col min="9487" max="9487" width="0.140625" style="46" customWidth="1"/>
    <col min="9488" max="9488" width="20.85546875" style="46" customWidth="1"/>
    <col min="9489" max="9723" width="9.140625" style="46"/>
    <col min="9724" max="9724" width="15.140625" style="46" customWidth="1"/>
    <col min="9725" max="9725" width="14.5703125" style="46" customWidth="1"/>
    <col min="9726" max="9726" width="11.28515625" style="46" customWidth="1"/>
    <col min="9727" max="9727" width="7.28515625" style="46" customWidth="1"/>
    <col min="9728" max="9728" width="6.5703125" style="46" customWidth="1"/>
    <col min="9729" max="9730" width="7" style="46" customWidth="1"/>
    <col min="9731" max="9733" width="7.7109375" style="46" customWidth="1"/>
    <col min="9734" max="9734" width="7.85546875" style="46" customWidth="1"/>
    <col min="9735" max="9735" width="9" style="46" customWidth="1"/>
    <col min="9736" max="9736" width="9.140625" style="46"/>
    <col min="9737" max="9737" width="7.7109375" style="46" customWidth="1"/>
    <col min="9738" max="9738" width="2.42578125" style="46" customWidth="1"/>
    <col min="9739" max="9740" width="8" style="46" customWidth="1"/>
    <col min="9741" max="9741" width="9.7109375" style="46" customWidth="1"/>
    <col min="9742" max="9742" width="18.7109375" style="46" customWidth="1"/>
    <col min="9743" max="9743" width="0.140625" style="46" customWidth="1"/>
    <col min="9744" max="9744" width="20.85546875" style="46" customWidth="1"/>
    <col min="9745" max="9979" width="9.140625" style="46"/>
    <col min="9980" max="9980" width="15.140625" style="46" customWidth="1"/>
    <col min="9981" max="9981" width="14.5703125" style="46" customWidth="1"/>
    <col min="9982" max="9982" width="11.28515625" style="46" customWidth="1"/>
    <col min="9983" max="9983" width="7.28515625" style="46" customWidth="1"/>
    <col min="9984" max="9984" width="6.5703125" style="46" customWidth="1"/>
    <col min="9985" max="9986" width="7" style="46" customWidth="1"/>
    <col min="9987" max="9989" width="7.7109375" style="46" customWidth="1"/>
    <col min="9990" max="9990" width="7.85546875" style="46" customWidth="1"/>
    <col min="9991" max="9991" width="9" style="46" customWidth="1"/>
    <col min="9992" max="9992" width="9.140625" style="46"/>
    <col min="9993" max="9993" width="7.7109375" style="46" customWidth="1"/>
    <col min="9994" max="9994" width="2.42578125" style="46" customWidth="1"/>
    <col min="9995" max="9996" width="8" style="46" customWidth="1"/>
    <col min="9997" max="9997" width="9.7109375" style="46" customWidth="1"/>
    <col min="9998" max="9998" width="18.7109375" style="46" customWidth="1"/>
    <col min="9999" max="9999" width="0.140625" style="46" customWidth="1"/>
    <col min="10000" max="10000" width="20.85546875" style="46" customWidth="1"/>
    <col min="10001" max="10235" width="9.140625" style="46"/>
    <col min="10236" max="10236" width="15.140625" style="46" customWidth="1"/>
    <col min="10237" max="10237" width="14.5703125" style="46" customWidth="1"/>
    <col min="10238" max="10238" width="11.28515625" style="46" customWidth="1"/>
    <col min="10239" max="10239" width="7.28515625" style="46" customWidth="1"/>
    <col min="10240" max="10240" width="6.5703125" style="46" customWidth="1"/>
    <col min="10241" max="10242" width="7" style="46" customWidth="1"/>
    <col min="10243" max="10245" width="7.7109375" style="46" customWidth="1"/>
    <col min="10246" max="10246" width="7.85546875" style="46" customWidth="1"/>
    <col min="10247" max="10247" width="9" style="46" customWidth="1"/>
    <col min="10248" max="10248" width="9.140625" style="46"/>
    <col min="10249" max="10249" width="7.7109375" style="46" customWidth="1"/>
    <col min="10250" max="10250" width="2.42578125" style="46" customWidth="1"/>
    <col min="10251" max="10252" width="8" style="46" customWidth="1"/>
    <col min="10253" max="10253" width="9.7109375" style="46" customWidth="1"/>
    <col min="10254" max="10254" width="18.7109375" style="46" customWidth="1"/>
    <col min="10255" max="10255" width="0.140625" style="46" customWidth="1"/>
    <col min="10256" max="10256" width="20.85546875" style="46" customWidth="1"/>
    <col min="10257" max="10491" width="9.140625" style="46"/>
    <col min="10492" max="10492" width="15.140625" style="46" customWidth="1"/>
    <col min="10493" max="10493" width="14.5703125" style="46" customWidth="1"/>
    <col min="10494" max="10494" width="11.28515625" style="46" customWidth="1"/>
    <col min="10495" max="10495" width="7.28515625" style="46" customWidth="1"/>
    <col min="10496" max="10496" width="6.5703125" style="46" customWidth="1"/>
    <col min="10497" max="10498" width="7" style="46" customWidth="1"/>
    <col min="10499" max="10501" width="7.7109375" style="46" customWidth="1"/>
    <col min="10502" max="10502" width="7.85546875" style="46" customWidth="1"/>
    <col min="10503" max="10503" width="9" style="46" customWidth="1"/>
    <col min="10504" max="10504" width="9.140625" style="46"/>
    <col min="10505" max="10505" width="7.7109375" style="46" customWidth="1"/>
    <col min="10506" max="10506" width="2.42578125" style="46" customWidth="1"/>
    <col min="10507" max="10508" width="8" style="46" customWidth="1"/>
    <col min="10509" max="10509" width="9.7109375" style="46" customWidth="1"/>
    <col min="10510" max="10510" width="18.7109375" style="46" customWidth="1"/>
    <col min="10511" max="10511" width="0.140625" style="46" customWidth="1"/>
    <col min="10512" max="10512" width="20.85546875" style="46" customWidth="1"/>
    <col min="10513" max="10747" width="9.140625" style="46"/>
    <col min="10748" max="10748" width="15.140625" style="46" customWidth="1"/>
    <col min="10749" max="10749" width="14.5703125" style="46" customWidth="1"/>
    <col min="10750" max="10750" width="11.28515625" style="46" customWidth="1"/>
    <col min="10751" max="10751" width="7.28515625" style="46" customWidth="1"/>
    <col min="10752" max="10752" width="6.5703125" style="46" customWidth="1"/>
    <col min="10753" max="10754" width="7" style="46" customWidth="1"/>
    <col min="10755" max="10757" width="7.7109375" style="46" customWidth="1"/>
    <col min="10758" max="10758" width="7.85546875" style="46" customWidth="1"/>
    <col min="10759" max="10759" width="9" style="46" customWidth="1"/>
    <col min="10760" max="10760" width="9.140625" style="46"/>
    <col min="10761" max="10761" width="7.7109375" style="46" customWidth="1"/>
    <col min="10762" max="10762" width="2.42578125" style="46" customWidth="1"/>
    <col min="10763" max="10764" width="8" style="46" customWidth="1"/>
    <col min="10765" max="10765" width="9.7109375" style="46" customWidth="1"/>
    <col min="10766" max="10766" width="18.7109375" style="46" customWidth="1"/>
    <col min="10767" max="10767" width="0.140625" style="46" customWidth="1"/>
    <col min="10768" max="10768" width="20.85546875" style="46" customWidth="1"/>
    <col min="10769" max="11003" width="9.140625" style="46"/>
    <col min="11004" max="11004" width="15.140625" style="46" customWidth="1"/>
    <col min="11005" max="11005" width="14.5703125" style="46" customWidth="1"/>
    <col min="11006" max="11006" width="11.28515625" style="46" customWidth="1"/>
    <col min="11007" max="11007" width="7.28515625" style="46" customWidth="1"/>
    <col min="11008" max="11008" width="6.5703125" style="46" customWidth="1"/>
    <col min="11009" max="11010" width="7" style="46" customWidth="1"/>
    <col min="11011" max="11013" width="7.7109375" style="46" customWidth="1"/>
    <col min="11014" max="11014" width="7.85546875" style="46" customWidth="1"/>
    <col min="11015" max="11015" width="9" style="46" customWidth="1"/>
    <col min="11016" max="11016" width="9.140625" style="46"/>
    <col min="11017" max="11017" width="7.7109375" style="46" customWidth="1"/>
    <col min="11018" max="11018" width="2.42578125" style="46" customWidth="1"/>
    <col min="11019" max="11020" width="8" style="46" customWidth="1"/>
    <col min="11021" max="11021" width="9.7109375" style="46" customWidth="1"/>
    <col min="11022" max="11022" width="18.7109375" style="46" customWidth="1"/>
    <col min="11023" max="11023" width="0.140625" style="46" customWidth="1"/>
    <col min="11024" max="11024" width="20.85546875" style="46" customWidth="1"/>
    <col min="11025" max="11259" width="9.140625" style="46"/>
    <col min="11260" max="11260" width="15.140625" style="46" customWidth="1"/>
    <col min="11261" max="11261" width="14.5703125" style="46" customWidth="1"/>
    <col min="11262" max="11262" width="11.28515625" style="46" customWidth="1"/>
    <col min="11263" max="11263" width="7.28515625" style="46" customWidth="1"/>
    <col min="11264" max="11264" width="6.5703125" style="46" customWidth="1"/>
    <col min="11265" max="11266" width="7" style="46" customWidth="1"/>
    <col min="11267" max="11269" width="7.7109375" style="46" customWidth="1"/>
    <col min="11270" max="11270" width="7.85546875" style="46" customWidth="1"/>
    <col min="11271" max="11271" width="9" style="46" customWidth="1"/>
    <col min="11272" max="11272" width="9.140625" style="46"/>
    <col min="11273" max="11273" width="7.7109375" style="46" customWidth="1"/>
    <col min="11274" max="11274" width="2.42578125" style="46" customWidth="1"/>
    <col min="11275" max="11276" width="8" style="46" customWidth="1"/>
    <col min="11277" max="11277" width="9.7109375" style="46" customWidth="1"/>
    <col min="11278" max="11278" width="18.7109375" style="46" customWidth="1"/>
    <col min="11279" max="11279" width="0.140625" style="46" customWidth="1"/>
    <col min="11280" max="11280" width="20.85546875" style="46" customWidth="1"/>
    <col min="11281" max="11515" width="9.140625" style="46"/>
    <col min="11516" max="11516" width="15.140625" style="46" customWidth="1"/>
    <col min="11517" max="11517" width="14.5703125" style="46" customWidth="1"/>
    <col min="11518" max="11518" width="11.28515625" style="46" customWidth="1"/>
    <col min="11519" max="11519" width="7.28515625" style="46" customWidth="1"/>
    <col min="11520" max="11520" width="6.5703125" style="46" customWidth="1"/>
    <col min="11521" max="11522" width="7" style="46" customWidth="1"/>
    <col min="11523" max="11525" width="7.7109375" style="46" customWidth="1"/>
    <col min="11526" max="11526" width="7.85546875" style="46" customWidth="1"/>
    <col min="11527" max="11527" width="9" style="46" customWidth="1"/>
    <col min="11528" max="11528" width="9.140625" style="46"/>
    <col min="11529" max="11529" width="7.7109375" style="46" customWidth="1"/>
    <col min="11530" max="11530" width="2.42578125" style="46" customWidth="1"/>
    <col min="11531" max="11532" width="8" style="46" customWidth="1"/>
    <col min="11533" max="11533" width="9.7109375" style="46" customWidth="1"/>
    <col min="11534" max="11534" width="18.7109375" style="46" customWidth="1"/>
    <col min="11535" max="11535" width="0.140625" style="46" customWidth="1"/>
    <col min="11536" max="11536" width="20.85546875" style="46" customWidth="1"/>
    <col min="11537" max="11771" width="9.140625" style="46"/>
    <col min="11772" max="11772" width="15.140625" style="46" customWidth="1"/>
    <col min="11773" max="11773" width="14.5703125" style="46" customWidth="1"/>
    <col min="11774" max="11774" width="11.28515625" style="46" customWidth="1"/>
    <col min="11775" max="11775" width="7.28515625" style="46" customWidth="1"/>
    <col min="11776" max="11776" width="6.5703125" style="46" customWidth="1"/>
    <col min="11777" max="11778" width="7" style="46" customWidth="1"/>
    <col min="11779" max="11781" width="7.7109375" style="46" customWidth="1"/>
    <col min="11782" max="11782" width="7.85546875" style="46" customWidth="1"/>
    <col min="11783" max="11783" width="9" style="46" customWidth="1"/>
    <col min="11784" max="11784" width="9.140625" style="46"/>
    <col min="11785" max="11785" width="7.7109375" style="46" customWidth="1"/>
    <col min="11786" max="11786" width="2.42578125" style="46" customWidth="1"/>
    <col min="11787" max="11788" width="8" style="46" customWidth="1"/>
    <col min="11789" max="11789" width="9.7109375" style="46" customWidth="1"/>
    <col min="11790" max="11790" width="18.7109375" style="46" customWidth="1"/>
    <col min="11791" max="11791" width="0.140625" style="46" customWidth="1"/>
    <col min="11792" max="11792" width="20.85546875" style="46" customWidth="1"/>
    <col min="11793" max="12027" width="9.140625" style="46"/>
    <col min="12028" max="12028" width="15.140625" style="46" customWidth="1"/>
    <col min="12029" max="12029" width="14.5703125" style="46" customWidth="1"/>
    <col min="12030" max="12030" width="11.28515625" style="46" customWidth="1"/>
    <col min="12031" max="12031" width="7.28515625" style="46" customWidth="1"/>
    <col min="12032" max="12032" width="6.5703125" style="46" customWidth="1"/>
    <col min="12033" max="12034" width="7" style="46" customWidth="1"/>
    <col min="12035" max="12037" width="7.7109375" style="46" customWidth="1"/>
    <col min="12038" max="12038" width="7.85546875" style="46" customWidth="1"/>
    <col min="12039" max="12039" width="9" style="46" customWidth="1"/>
    <col min="12040" max="12040" width="9.140625" style="46"/>
    <col min="12041" max="12041" width="7.7109375" style="46" customWidth="1"/>
    <col min="12042" max="12042" width="2.42578125" style="46" customWidth="1"/>
    <col min="12043" max="12044" width="8" style="46" customWidth="1"/>
    <col min="12045" max="12045" width="9.7109375" style="46" customWidth="1"/>
    <col min="12046" max="12046" width="18.7109375" style="46" customWidth="1"/>
    <col min="12047" max="12047" width="0.140625" style="46" customWidth="1"/>
    <col min="12048" max="12048" width="20.85546875" style="46" customWidth="1"/>
    <col min="12049" max="12283" width="9.140625" style="46"/>
    <col min="12284" max="12284" width="15.140625" style="46" customWidth="1"/>
    <col min="12285" max="12285" width="14.5703125" style="46" customWidth="1"/>
    <col min="12286" max="12286" width="11.28515625" style="46" customWidth="1"/>
    <col min="12287" max="12287" width="7.28515625" style="46" customWidth="1"/>
    <col min="12288" max="12288" width="6.5703125" style="46" customWidth="1"/>
    <col min="12289" max="12290" width="7" style="46" customWidth="1"/>
    <col min="12291" max="12293" width="7.7109375" style="46" customWidth="1"/>
    <col min="12294" max="12294" width="7.85546875" style="46" customWidth="1"/>
    <col min="12295" max="12295" width="9" style="46" customWidth="1"/>
    <col min="12296" max="12296" width="9.140625" style="46"/>
    <col min="12297" max="12297" width="7.7109375" style="46" customWidth="1"/>
    <col min="12298" max="12298" width="2.42578125" style="46" customWidth="1"/>
    <col min="12299" max="12300" width="8" style="46" customWidth="1"/>
    <col min="12301" max="12301" width="9.7109375" style="46" customWidth="1"/>
    <col min="12302" max="12302" width="18.7109375" style="46" customWidth="1"/>
    <col min="12303" max="12303" width="0.140625" style="46" customWidth="1"/>
    <col min="12304" max="12304" width="20.85546875" style="46" customWidth="1"/>
    <col min="12305" max="12539" width="9.140625" style="46"/>
    <col min="12540" max="12540" width="15.140625" style="46" customWidth="1"/>
    <col min="12541" max="12541" width="14.5703125" style="46" customWidth="1"/>
    <col min="12542" max="12542" width="11.28515625" style="46" customWidth="1"/>
    <col min="12543" max="12543" width="7.28515625" style="46" customWidth="1"/>
    <col min="12544" max="12544" width="6.5703125" style="46" customWidth="1"/>
    <col min="12545" max="12546" width="7" style="46" customWidth="1"/>
    <col min="12547" max="12549" width="7.7109375" style="46" customWidth="1"/>
    <col min="12550" max="12550" width="7.85546875" style="46" customWidth="1"/>
    <col min="12551" max="12551" width="9" style="46" customWidth="1"/>
    <col min="12552" max="12552" width="9.140625" style="46"/>
    <col min="12553" max="12553" width="7.7109375" style="46" customWidth="1"/>
    <col min="12554" max="12554" width="2.42578125" style="46" customWidth="1"/>
    <col min="12555" max="12556" width="8" style="46" customWidth="1"/>
    <col min="12557" max="12557" width="9.7109375" style="46" customWidth="1"/>
    <col min="12558" max="12558" width="18.7109375" style="46" customWidth="1"/>
    <col min="12559" max="12559" width="0.140625" style="46" customWidth="1"/>
    <col min="12560" max="12560" width="20.85546875" style="46" customWidth="1"/>
    <col min="12561" max="12795" width="9.140625" style="46"/>
    <col min="12796" max="12796" width="15.140625" style="46" customWidth="1"/>
    <col min="12797" max="12797" width="14.5703125" style="46" customWidth="1"/>
    <col min="12798" max="12798" width="11.28515625" style="46" customWidth="1"/>
    <col min="12799" max="12799" width="7.28515625" style="46" customWidth="1"/>
    <col min="12800" max="12800" width="6.5703125" style="46" customWidth="1"/>
    <col min="12801" max="12802" width="7" style="46" customWidth="1"/>
    <col min="12803" max="12805" width="7.7109375" style="46" customWidth="1"/>
    <col min="12806" max="12806" width="7.85546875" style="46" customWidth="1"/>
    <col min="12807" max="12807" width="9" style="46" customWidth="1"/>
    <col min="12808" max="12808" width="9.140625" style="46"/>
    <col min="12809" max="12809" width="7.7109375" style="46" customWidth="1"/>
    <col min="12810" max="12810" width="2.42578125" style="46" customWidth="1"/>
    <col min="12811" max="12812" width="8" style="46" customWidth="1"/>
    <col min="12813" max="12813" width="9.7109375" style="46" customWidth="1"/>
    <col min="12814" max="12814" width="18.7109375" style="46" customWidth="1"/>
    <col min="12815" max="12815" width="0.140625" style="46" customWidth="1"/>
    <col min="12816" max="12816" width="20.85546875" style="46" customWidth="1"/>
    <col min="12817" max="13051" width="9.140625" style="46"/>
    <col min="13052" max="13052" width="15.140625" style="46" customWidth="1"/>
    <col min="13053" max="13053" width="14.5703125" style="46" customWidth="1"/>
    <col min="13054" max="13054" width="11.28515625" style="46" customWidth="1"/>
    <col min="13055" max="13055" width="7.28515625" style="46" customWidth="1"/>
    <col min="13056" max="13056" width="6.5703125" style="46" customWidth="1"/>
    <col min="13057" max="13058" width="7" style="46" customWidth="1"/>
    <col min="13059" max="13061" width="7.7109375" style="46" customWidth="1"/>
    <col min="13062" max="13062" width="7.85546875" style="46" customWidth="1"/>
    <col min="13063" max="13063" width="9" style="46" customWidth="1"/>
    <col min="13064" max="13064" width="9.140625" style="46"/>
    <col min="13065" max="13065" width="7.7109375" style="46" customWidth="1"/>
    <col min="13066" max="13066" width="2.42578125" style="46" customWidth="1"/>
    <col min="13067" max="13068" width="8" style="46" customWidth="1"/>
    <col min="13069" max="13069" width="9.7109375" style="46" customWidth="1"/>
    <col min="13070" max="13070" width="18.7109375" style="46" customWidth="1"/>
    <col min="13071" max="13071" width="0.140625" style="46" customWidth="1"/>
    <col min="13072" max="13072" width="20.85546875" style="46" customWidth="1"/>
    <col min="13073" max="13307" width="9.140625" style="46"/>
    <col min="13308" max="13308" width="15.140625" style="46" customWidth="1"/>
    <col min="13309" max="13309" width="14.5703125" style="46" customWidth="1"/>
    <col min="13310" max="13310" width="11.28515625" style="46" customWidth="1"/>
    <col min="13311" max="13311" width="7.28515625" style="46" customWidth="1"/>
    <col min="13312" max="13312" width="6.5703125" style="46" customWidth="1"/>
    <col min="13313" max="13314" width="7" style="46" customWidth="1"/>
    <col min="13315" max="13317" width="7.7109375" style="46" customWidth="1"/>
    <col min="13318" max="13318" width="7.85546875" style="46" customWidth="1"/>
    <col min="13319" max="13319" width="9" style="46" customWidth="1"/>
    <col min="13320" max="13320" width="9.140625" style="46"/>
    <col min="13321" max="13321" width="7.7109375" style="46" customWidth="1"/>
    <col min="13322" max="13322" width="2.42578125" style="46" customWidth="1"/>
    <col min="13323" max="13324" width="8" style="46" customWidth="1"/>
    <col min="13325" max="13325" width="9.7109375" style="46" customWidth="1"/>
    <col min="13326" max="13326" width="18.7109375" style="46" customWidth="1"/>
    <col min="13327" max="13327" width="0.140625" style="46" customWidth="1"/>
    <col min="13328" max="13328" width="20.85546875" style="46" customWidth="1"/>
    <col min="13329" max="13563" width="9.140625" style="46"/>
    <col min="13564" max="13564" width="15.140625" style="46" customWidth="1"/>
    <col min="13565" max="13565" width="14.5703125" style="46" customWidth="1"/>
    <col min="13566" max="13566" width="11.28515625" style="46" customWidth="1"/>
    <col min="13567" max="13567" width="7.28515625" style="46" customWidth="1"/>
    <col min="13568" max="13568" width="6.5703125" style="46" customWidth="1"/>
    <col min="13569" max="13570" width="7" style="46" customWidth="1"/>
    <col min="13571" max="13573" width="7.7109375" style="46" customWidth="1"/>
    <col min="13574" max="13574" width="7.85546875" style="46" customWidth="1"/>
    <col min="13575" max="13575" width="9" style="46" customWidth="1"/>
    <col min="13576" max="13576" width="9.140625" style="46"/>
    <col min="13577" max="13577" width="7.7109375" style="46" customWidth="1"/>
    <col min="13578" max="13578" width="2.42578125" style="46" customWidth="1"/>
    <col min="13579" max="13580" width="8" style="46" customWidth="1"/>
    <col min="13581" max="13581" width="9.7109375" style="46" customWidth="1"/>
    <col min="13582" max="13582" width="18.7109375" style="46" customWidth="1"/>
    <col min="13583" max="13583" width="0.140625" style="46" customWidth="1"/>
    <col min="13584" max="13584" width="20.85546875" style="46" customWidth="1"/>
    <col min="13585" max="13819" width="9.140625" style="46"/>
    <col min="13820" max="13820" width="15.140625" style="46" customWidth="1"/>
    <col min="13821" max="13821" width="14.5703125" style="46" customWidth="1"/>
    <col min="13822" max="13822" width="11.28515625" style="46" customWidth="1"/>
    <col min="13823" max="13823" width="7.28515625" style="46" customWidth="1"/>
    <col min="13824" max="13824" width="6.5703125" style="46" customWidth="1"/>
    <col min="13825" max="13826" width="7" style="46" customWidth="1"/>
    <col min="13827" max="13829" width="7.7109375" style="46" customWidth="1"/>
    <col min="13830" max="13830" width="7.85546875" style="46" customWidth="1"/>
    <col min="13831" max="13831" width="9" style="46" customWidth="1"/>
    <col min="13832" max="13832" width="9.140625" style="46"/>
    <col min="13833" max="13833" width="7.7109375" style="46" customWidth="1"/>
    <col min="13834" max="13834" width="2.42578125" style="46" customWidth="1"/>
    <col min="13835" max="13836" width="8" style="46" customWidth="1"/>
    <col min="13837" max="13837" width="9.7109375" style="46" customWidth="1"/>
    <col min="13838" max="13838" width="18.7109375" style="46" customWidth="1"/>
    <col min="13839" max="13839" width="0.140625" style="46" customWidth="1"/>
    <col min="13840" max="13840" width="20.85546875" style="46" customWidth="1"/>
    <col min="13841" max="14075" width="9.140625" style="46"/>
    <col min="14076" max="14076" width="15.140625" style="46" customWidth="1"/>
    <col min="14077" max="14077" width="14.5703125" style="46" customWidth="1"/>
    <col min="14078" max="14078" width="11.28515625" style="46" customWidth="1"/>
    <col min="14079" max="14079" width="7.28515625" style="46" customWidth="1"/>
    <col min="14080" max="14080" width="6.5703125" style="46" customWidth="1"/>
    <col min="14081" max="14082" width="7" style="46" customWidth="1"/>
    <col min="14083" max="14085" width="7.7109375" style="46" customWidth="1"/>
    <col min="14086" max="14086" width="7.85546875" style="46" customWidth="1"/>
    <col min="14087" max="14087" width="9" style="46" customWidth="1"/>
    <col min="14088" max="14088" width="9.140625" style="46"/>
    <col min="14089" max="14089" width="7.7109375" style="46" customWidth="1"/>
    <col min="14090" max="14090" width="2.42578125" style="46" customWidth="1"/>
    <col min="14091" max="14092" width="8" style="46" customWidth="1"/>
    <col min="14093" max="14093" width="9.7109375" style="46" customWidth="1"/>
    <col min="14094" max="14094" width="18.7109375" style="46" customWidth="1"/>
    <col min="14095" max="14095" width="0.140625" style="46" customWidth="1"/>
    <col min="14096" max="14096" width="20.85546875" style="46" customWidth="1"/>
    <col min="14097" max="14331" width="9.140625" style="46"/>
    <col min="14332" max="14332" width="15.140625" style="46" customWidth="1"/>
    <col min="14333" max="14333" width="14.5703125" style="46" customWidth="1"/>
    <col min="14334" max="14334" width="11.28515625" style="46" customWidth="1"/>
    <col min="14335" max="14335" width="7.28515625" style="46" customWidth="1"/>
    <col min="14336" max="14336" width="6.5703125" style="46" customWidth="1"/>
    <col min="14337" max="14338" width="7" style="46" customWidth="1"/>
    <col min="14339" max="14341" width="7.7109375" style="46" customWidth="1"/>
    <col min="14342" max="14342" width="7.85546875" style="46" customWidth="1"/>
    <col min="14343" max="14343" width="9" style="46" customWidth="1"/>
    <col min="14344" max="14344" width="9.140625" style="46"/>
    <col min="14345" max="14345" width="7.7109375" style="46" customWidth="1"/>
    <col min="14346" max="14346" width="2.42578125" style="46" customWidth="1"/>
    <col min="14347" max="14348" width="8" style="46" customWidth="1"/>
    <col min="14349" max="14349" width="9.7109375" style="46" customWidth="1"/>
    <col min="14350" max="14350" width="18.7109375" style="46" customWidth="1"/>
    <col min="14351" max="14351" width="0.140625" style="46" customWidth="1"/>
    <col min="14352" max="14352" width="20.85546875" style="46" customWidth="1"/>
    <col min="14353" max="14587" width="9.140625" style="46"/>
    <col min="14588" max="14588" width="15.140625" style="46" customWidth="1"/>
    <col min="14589" max="14589" width="14.5703125" style="46" customWidth="1"/>
    <col min="14590" max="14590" width="11.28515625" style="46" customWidth="1"/>
    <col min="14591" max="14591" width="7.28515625" style="46" customWidth="1"/>
    <col min="14592" max="14592" width="6.5703125" style="46" customWidth="1"/>
    <col min="14593" max="14594" width="7" style="46" customWidth="1"/>
    <col min="14595" max="14597" width="7.7109375" style="46" customWidth="1"/>
    <col min="14598" max="14598" width="7.85546875" style="46" customWidth="1"/>
    <col min="14599" max="14599" width="9" style="46" customWidth="1"/>
    <col min="14600" max="14600" width="9.140625" style="46"/>
    <col min="14601" max="14601" width="7.7109375" style="46" customWidth="1"/>
    <col min="14602" max="14602" width="2.42578125" style="46" customWidth="1"/>
    <col min="14603" max="14604" width="8" style="46" customWidth="1"/>
    <col min="14605" max="14605" width="9.7109375" style="46" customWidth="1"/>
    <col min="14606" max="14606" width="18.7109375" style="46" customWidth="1"/>
    <col min="14607" max="14607" width="0.140625" style="46" customWidth="1"/>
    <col min="14608" max="14608" width="20.85546875" style="46" customWidth="1"/>
    <col min="14609" max="14843" width="9.140625" style="46"/>
    <col min="14844" max="14844" width="15.140625" style="46" customWidth="1"/>
    <col min="14845" max="14845" width="14.5703125" style="46" customWidth="1"/>
    <col min="14846" max="14846" width="11.28515625" style="46" customWidth="1"/>
    <col min="14847" max="14847" width="7.28515625" style="46" customWidth="1"/>
    <col min="14848" max="14848" width="6.5703125" style="46" customWidth="1"/>
    <col min="14849" max="14850" width="7" style="46" customWidth="1"/>
    <col min="14851" max="14853" width="7.7109375" style="46" customWidth="1"/>
    <col min="14854" max="14854" width="7.85546875" style="46" customWidth="1"/>
    <col min="14855" max="14855" width="9" style="46" customWidth="1"/>
    <col min="14856" max="14856" width="9.140625" style="46"/>
    <col min="14857" max="14857" width="7.7109375" style="46" customWidth="1"/>
    <col min="14858" max="14858" width="2.42578125" style="46" customWidth="1"/>
    <col min="14859" max="14860" width="8" style="46" customWidth="1"/>
    <col min="14861" max="14861" width="9.7109375" style="46" customWidth="1"/>
    <col min="14862" max="14862" width="18.7109375" style="46" customWidth="1"/>
    <col min="14863" max="14863" width="0.140625" style="46" customWidth="1"/>
    <col min="14864" max="14864" width="20.85546875" style="46" customWidth="1"/>
    <col min="14865" max="15099" width="9.140625" style="46"/>
    <col min="15100" max="15100" width="15.140625" style="46" customWidth="1"/>
    <col min="15101" max="15101" width="14.5703125" style="46" customWidth="1"/>
    <col min="15102" max="15102" width="11.28515625" style="46" customWidth="1"/>
    <col min="15103" max="15103" width="7.28515625" style="46" customWidth="1"/>
    <col min="15104" max="15104" width="6.5703125" style="46" customWidth="1"/>
    <col min="15105" max="15106" width="7" style="46" customWidth="1"/>
    <col min="15107" max="15109" width="7.7109375" style="46" customWidth="1"/>
    <col min="15110" max="15110" width="7.85546875" style="46" customWidth="1"/>
    <col min="15111" max="15111" width="9" style="46" customWidth="1"/>
    <col min="15112" max="15112" width="9.140625" style="46"/>
    <col min="15113" max="15113" width="7.7109375" style="46" customWidth="1"/>
    <col min="15114" max="15114" width="2.42578125" style="46" customWidth="1"/>
    <col min="15115" max="15116" width="8" style="46" customWidth="1"/>
    <col min="15117" max="15117" width="9.7109375" style="46" customWidth="1"/>
    <col min="15118" max="15118" width="18.7109375" style="46" customWidth="1"/>
    <col min="15119" max="15119" width="0.140625" style="46" customWidth="1"/>
    <col min="15120" max="15120" width="20.85546875" style="46" customWidth="1"/>
    <col min="15121" max="15355" width="9.140625" style="46"/>
    <col min="15356" max="15356" width="15.140625" style="46" customWidth="1"/>
    <col min="15357" max="15357" width="14.5703125" style="46" customWidth="1"/>
    <col min="15358" max="15358" width="11.28515625" style="46" customWidth="1"/>
    <col min="15359" max="15359" width="7.28515625" style="46" customWidth="1"/>
    <col min="15360" max="15360" width="6.5703125" style="46" customWidth="1"/>
    <col min="15361" max="15362" width="7" style="46" customWidth="1"/>
    <col min="15363" max="15365" width="7.7109375" style="46" customWidth="1"/>
    <col min="15366" max="15366" width="7.85546875" style="46" customWidth="1"/>
    <col min="15367" max="15367" width="9" style="46" customWidth="1"/>
    <col min="15368" max="15368" width="9.140625" style="46"/>
    <col min="15369" max="15369" width="7.7109375" style="46" customWidth="1"/>
    <col min="15370" max="15370" width="2.42578125" style="46" customWidth="1"/>
    <col min="15371" max="15372" width="8" style="46" customWidth="1"/>
    <col min="15373" max="15373" width="9.7109375" style="46" customWidth="1"/>
    <col min="15374" max="15374" width="18.7109375" style="46" customWidth="1"/>
    <col min="15375" max="15375" width="0.140625" style="46" customWidth="1"/>
    <col min="15376" max="15376" width="20.85546875" style="46" customWidth="1"/>
    <col min="15377" max="15611" width="9.140625" style="46"/>
    <col min="15612" max="15612" width="15.140625" style="46" customWidth="1"/>
    <col min="15613" max="15613" width="14.5703125" style="46" customWidth="1"/>
    <col min="15614" max="15614" width="11.28515625" style="46" customWidth="1"/>
    <col min="15615" max="15615" width="7.28515625" style="46" customWidth="1"/>
    <col min="15616" max="15616" width="6.5703125" style="46" customWidth="1"/>
    <col min="15617" max="15618" width="7" style="46" customWidth="1"/>
    <col min="15619" max="15621" width="7.7109375" style="46" customWidth="1"/>
    <col min="15622" max="15622" width="7.85546875" style="46" customWidth="1"/>
    <col min="15623" max="15623" width="9" style="46" customWidth="1"/>
    <col min="15624" max="15624" width="9.140625" style="46"/>
    <col min="15625" max="15625" width="7.7109375" style="46" customWidth="1"/>
    <col min="15626" max="15626" width="2.42578125" style="46" customWidth="1"/>
    <col min="15627" max="15628" width="8" style="46" customWidth="1"/>
    <col min="15629" max="15629" width="9.7109375" style="46" customWidth="1"/>
    <col min="15630" max="15630" width="18.7109375" style="46" customWidth="1"/>
    <col min="15631" max="15631" width="0.140625" style="46" customWidth="1"/>
    <col min="15632" max="15632" width="20.85546875" style="46" customWidth="1"/>
    <col min="15633" max="15867" width="9.140625" style="46"/>
    <col min="15868" max="15868" width="15.140625" style="46" customWidth="1"/>
    <col min="15869" max="15869" width="14.5703125" style="46" customWidth="1"/>
    <col min="15870" max="15870" width="11.28515625" style="46" customWidth="1"/>
    <col min="15871" max="15871" width="7.28515625" style="46" customWidth="1"/>
    <col min="15872" max="15872" width="6.5703125" style="46" customWidth="1"/>
    <col min="15873" max="15874" width="7" style="46" customWidth="1"/>
    <col min="15875" max="15877" width="7.7109375" style="46" customWidth="1"/>
    <col min="15878" max="15878" width="7.85546875" style="46" customWidth="1"/>
    <col min="15879" max="15879" width="9" style="46" customWidth="1"/>
    <col min="15880" max="15880" width="9.140625" style="46"/>
    <col min="15881" max="15881" width="7.7109375" style="46" customWidth="1"/>
    <col min="15882" max="15882" width="2.42578125" style="46" customWidth="1"/>
    <col min="15883" max="15884" width="8" style="46" customWidth="1"/>
    <col min="15885" max="15885" width="9.7109375" style="46" customWidth="1"/>
    <col min="15886" max="15886" width="18.7109375" style="46" customWidth="1"/>
    <col min="15887" max="15887" width="0.140625" style="46" customWidth="1"/>
    <col min="15888" max="15888" width="20.85546875" style="46" customWidth="1"/>
    <col min="15889" max="16123" width="9.140625" style="46"/>
    <col min="16124" max="16124" width="15.140625" style="46" customWidth="1"/>
    <col min="16125" max="16125" width="14.5703125" style="46" customWidth="1"/>
    <col min="16126" max="16126" width="11.28515625" style="46" customWidth="1"/>
    <col min="16127" max="16127" width="7.28515625" style="46" customWidth="1"/>
    <col min="16128" max="16128" width="6.5703125" style="46" customWidth="1"/>
    <col min="16129" max="16130" width="7" style="46" customWidth="1"/>
    <col min="16131" max="16133" width="7.7109375" style="46" customWidth="1"/>
    <col min="16134" max="16134" width="7.85546875" style="46" customWidth="1"/>
    <col min="16135" max="16135" width="9" style="46" customWidth="1"/>
    <col min="16136" max="16136" width="9.140625" style="46"/>
    <col min="16137" max="16137" width="7.7109375" style="46" customWidth="1"/>
    <col min="16138" max="16138" width="2.42578125" style="46" customWidth="1"/>
    <col min="16139" max="16140" width="8" style="46" customWidth="1"/>
    <col min="16141" max="16141" width="9.7109375" style="46" customWidth="1"/>
    <col min="16142" max="16142" width="18.7109375" style="46" customWidth="1"/>
    <col min="16143" max="16143" width="0.140625" style="46" customWidth="1"/>
    <col min="16144" max="16144" width="20.85546875" style="46" customWidth="1"/>
    <col min="16145" max="16384" width="9.140625" style="46"/>
  </cols>
  <sheetData>
    <row r="1" spans="1:15" s="35" customFormat="1" ht="16.5" customHeight="1" thickBot="1">
      <c r="M1" s="36"/>
      <c r="N1" s="36"/>
    </row>
    <row r="2" spans="1:15" s="35" customFormat="1" ht="28.5" thickTop="1">
      <c r="A2" s="187"/>
      <c r="B2" s="189" t="s">
        <v>82</v>
      </c>
      <c r="C2" s="190"/>
      <c r="D2" s="191" t="s">
        <v>53</v>
      </c>
      <c r="E2" s="191"/>
      <c r="F2" s="191"/>
      <c r="G2" s="191"/>
      <c r="H2" s="191"/>
      <c r="I2" s="191"/>
      <c r="J2" s="191"/>
      <c r="K2" s="191"/>
      <c r="L2" s="191"/>
      <c r="M2" s="192"/>
      <c r="N2" s="192"/>
    </row>
    <row r="3" spans="1:15" s="35" customFormat="1" ht="11.25" customHeight="1" thickBot="1">
      <c r="A3" s="188"/>
      <c r="B3" s="189"/>
      <c r="C3" s="190"/>
      <c r="D3" s="37"/>
      <c r="E3" s="37"/>
      <c r="F3" s="37"/>
      <c r="G3" s="37"/>
      <c r="H3" s="37"/>
      <c r="I3" s="37"/>
      <c r="J3" s="37"/>
      <c r="K3" s="37"/>
      <c r="L3" s="37"/>
      <c r="M3" s="38"/>
      <c r="N3" s="39"/>
    </row>
    <row r="4" spans="1:15" s="35" customFormat="1" ht="19.149999999999999" customHeight="1" thickTop="1" thickBot="1">
      <c r="A4" s="35" t="s">
        <v>56</v>
      </c>
      <c r="B4" s="198">
        <f>+'Mileage Form-In District-Ln1'!B8:F8</f>
        <v>0</v>
      </c>
      <c r="C4" s="199"/>
      <c r="D4" s="194" t="s">
        <v>54</v>
      </c>
      <c r="E4" s="194"/>
      <c r="F4" s="194"/>
      <c r="G4" s="194"/>
      <c r="H4" s="194"/>
      <c r="I4" s="194"/>
      <c r="J4" s="194"/>
      <c r="K4" s="194"/>
      <c r="L4" s="194"/>
      <c r="M4" s="195"/>
      <c r="N4" s="195"/>
    </row>
    <row r="5" spans="1:15" s="35" customFormat="1" ht="17.25" customHeight="1" thickTop="1" thickBot="1">
      <c r="A5" s="35" t="s">
        <v>57</v>
      </c>
      <c r="B5" s="200"/>
      <c r="C5" s="201"/>
      <c r="M5" s="36"/>
      <c r="N5" s="40"/>
      <c r="O5" s="41"/>
    </row>
    <row r="6" spans="1:15" s="35" customFormat="1" ht="18" customHeight="1" thickTop="1">
      <c r="D6" s="194" t="s">
        <v>55</v>
      </c>
      <c r="E6" s="194"/>
      <c r="F6" s="194"/>
      <c r="G6" s="194"/>
      <c r="H6" s="194"/>
      <c r="I6" s="194"/>
      <c r="J6" s="194"/>
      <c r="K6" s="194"/>
      <c r="L6" s="194"/>
      <c r="M6" s="195"/>
      <c r="N6" s="195"/>
    </row>
    <row r="7" spans="1:15" s="35" customFormat="1" ht="20.25">
      <c r="A7" s="42"/>
      <c r="O7" s="41"/>
    </row>
    <row r="8" spans="1:15" s="35" customFormat="1">
      <c r="A8" s="42"/>
    </row>
    <row r="9" spans="1:15" s="35" customFormat="1" ht="20.25" thickBot="1">
      <c r="A9" s="43" t="s">
        <v>58</v>
      </c>
      <c r="B9" s="196">
        <f>+'Mileage Form-In District-Ln1'!B8:F8</f>
        <v>0</v>
      </c>
      <c r="C9" s="196"/>
      <c r="D9" s="196"/>
      <c r="E9" s="196"/>
      <c r="F9" s="196"/>
      <c r="G9" s="196"/>
      <c r="N9" s="197"/>
      <c r="O9" s="197"/>
    </row>
    <row r="10" spans="1:15" s="35" customFormat="1" ht="21" customHeight="1" thickTop="1">
      <c r="A10" s="43"/>
      <c r="B10" s="44"/>
      <c r="C10" s="44"/>
      <c r="D10" s="44"/>
      <c r="E10" s="44"/>
      <c r="F10" s="44"/>
      <c r="G10" s="44"/>
      <c r="M10" s="45"/>
      <c r="N10" s="36"/>
      <c r="O10" s="36"/>
    </row>
    <row r="11" spans="1:15" ht="16.5" customHeight="1" thickBot="1">
      <c r="A11" s="43" t="s">
        <v>83</v>
      </c>
      <c r="B11" s="193"/>
      <c r="C11" s="193"/>
      <c r="D11" s="193"/>
      <c r="E11" s="193"/>
      <c r="F11" s="193"/>
      <c r="G11" s="193"/>
      <c r="H11" s="35"/>
      <c r="I11" s="35"/>
      <c r="J11" s="35"/>
      <c r="K11" s="35"/>
      <c r="L11" s="42"/>
      <c r="M11" s="45"/>
      <c r="N11" s="36"/>
      <c r="O11" s="36"/>
    </row>
    <row r="12" spans="1:15" s="35" customFormat="1" ht="18" customHeight="1" thickTop="1">
      <c r="A12" s="43"/>
      <c r="B12" s="44"/>
      <c r="C12" s="44"/>
      <c r="D12" s="44"/>
      <c r="E12" s="44"/>
      <c r="F12" s="44"/>
      <c r="G12" s="44"/>
      <c r="L12" s="42"/>
      <c r="M12" s="45"/>
      <c r="N12" s="36"/>
      <c r="O12" s="36"/>
    </row>
    <row r="13" spans="1:15" ht="20.25" thickBot="1">
      <c r="A13" s="43" t="s">
        <v>59</v>
      </c>
      <c r="B13" s="206"/>
      <c r="C13" s="206"/>
      <c r="D13" s="206"/>
      <c r="E13" s="206"/>
      <c r="F13" s="206"/>
      <c r="G13" s="206"/>
      <c r="H13" s="35"/>
      <c r="I13" s="35"/>
      <c r="J13" s="35"/>
      <c r="K13" s="35"/>
      <c r="L13" s="42"/>
      <c r="M13" s="45"/>
      <c r="N13" s="36"/>
      <c r="O13" s="36"/>
    </row>
    <row r="14" spans="1:15" ht="21" thickTop="1" thickBot="1">
      <c r="A14" s="47" t="s">
        <v>84</v>
      </c>
      <c r="B14" s="207"/>
      <c r="C14" s="207"/>
      <c r="D14" s="207"/>
      <c r="E14" s="207"/>
      <c r="F14" s="207"/>
      <c r="G14" s="207"/>
      <c r="H14" s="35"/>
      <c r="I14" s="35"/>
      <c r="J14" s="35"/>
      <c r="K14" s="35"/>
      <c r="L14" s="42"/>
      <c r="M14" s="45"/>
      <c r="N14" s="36"/>
      <c r="O14" s="36"/>
    </row>
    <row r="15" spans="1:15" ht="19.149999999999999" customHeight="1" thickTop="1" thickBot="1">
      <c r="A15" s="48"/>
      <c r="B15" s="207"/>
      <c r="C15" s="207"/>
      <c r="D15" s="207"/>
      <c r="E15" s="207"/>
      <c r="F15" s="207"/>
      <c r="G15" s="207"/>
      <c r="H15" s="35"/>
      <c r="I15" s="35"/>
      <c r="J15" s="35"/>
      <c r="K15" s="35"/>
      <c r="L15" s="42"/>
      <c r="M15" s="45"/>
      <c r="N15" s="36"/>
      <c r="O15" s="36"/>
    </row>
    <row r="16" spans="1:15" ht="13.5" thickTop="1">
      <c r="A16" s="42"/>
      <c r="B16" s="49"/>
      <c r="C16" s="49"/>
      <c r="D16" s="49"/>
      <c r="E16" s="49"/>
      <c r="F16" s="49"/>
      <c r="G16" s="49"/>
      <c r="H16" s="35"/>
      <c r="I16" s="35"/>
      <c r="J16" s="35"/>
      <c r="K16" s="35"/>
      <c r="L16" s="35"/>
      <c r="M16" s="45"/>
      <c r="N16" s="36"/>
      <c r="O16" s="36"/>
    </row>
    <row r="17" spans="1:1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42"/>
      <c r="O17" s="42"/>
    </row>
    <row r="18" spans="1:15" ht="20.25" thickBot="1">
      <c r="A18" s="213" t="s">
        <v>128</v>
      </c>
      <c r="B18" s="213"/>
      <c r="C18" s="213"/>
      <c r="D18" s="213"/>
      <c r="E18" s="213"/>
      <c r="F18" s="213"/>
      <c r="G18" s="50"/>
      <c r="H18" s="51" t="s">
        <v>271</v>
      </c>
      <c r="I18" s="52">
        <v>0.7</v>
      </c>
      <c r="J18" s="52"/>
      <c r="K18" s="35"/>
      <c r="L18" s="35"/>
      <c r="M18" s="35"/>
      <c r="N18" s="35"/>
      <c r="O18" s="36"/>
    </row>
    <row r="19" spans="1:15" ht="21" customHeight="1">
      <c r="A19" s="53" t="s">
        <v>110</v>
      </c>
      <c r="B19" s="208" t="s">
        <v>64</v>
      </c>
      <c r="C19" s="209"/>
      <c r="D19" s="209"/>
      <c r="E19" s="210"/>
      <c r="F19" s="54" t="s">
        <v>60</v>
      </c>
      <c r="G19" s="54" t="s">
        <v>61</v>
      </c>
      <c r="H19" s="54" t="s">
        <v>85</v>
      </c>
      <c r="I19" s="55" t="s">
        <v>62</v>
      </c>
      <c r="J19" s="56" t="s">
        <v>86</v>
      </c>
      <c r="K19" s="211" t="s">
        <v>87</v>
      </c>
      <c r="L19" s="212"/>
      <c r="M19" s="57" t="s">
        <v>88</v>
      </c>
      <c r="N19" s="58" t="s">
        <v>89</v>
      </c>
      <c r="O19" s="59" t="s">
        <v>63</v>
      </c>
    </row>
    <row r="20" spans="1:15" ht="23.1" customHeight="1">
      <c r="A20" s="33" t="str">
        <f>IF(B20&gt;0,"1 In District","")</f>
        <v/>
      </c>
      <c r="B20" s="94">
        <f>'Mileage Form-In District-Ln1'!K39</f>
        <v>0</v>
      </c>
      <c r="C20" s="31" t="str">
        <f>IF(B20&gt;0,"Miles @","")</f>
        <v/>
      </c>
      <c r="D20" s="95" t="str">
        <f t="shared" ref="D20:D25" si="0">IF(B20&gt;0,+$I$18,"")</f>
        <v/>
      </c>
      <c r="E20" s="32"/>
      <c r="F20" s="116"/>
      <c r="G20" s="117"/>
      <c r="H20" s="117"/>
      <c r="I20" s="117"/>
      <c r="J20" s="118"/>
      <c r="K20" s="202"/>
      <c r="L20" s="203"/>
      <c r="M20" s="60"/>
      <c r="N20" s="61"/>
      <c r="O20" s="93">
        <f>ROUND(+B20*$I$18,2)</f>
        <v>0</v>
      </c>
    </row>
    <row r="21" spans="1:15" ht="23.1" customHeight="1">
      <c r="A21" s="33" t="str">
        <f>IF(B21&gt;0,"2 In District","")</f>
        <v/>
      </c>
      <c r="B21" s="94">
        <f>'Mileage Form-In District-Ln2'!K39</f>
        <v>0</v>
      </c>
      <c r="C21" s="31" t="str">
        <f t="shared" ref="C21:C25" si="1">IF(B21&gt;0,"Miles @","")</f>
        <v/>
      </c>
      <c r="D21" s="95" t="str">
        <f t="shared" si="0"/>
        <v/>
      </c>
      <c r="E21" s="32"/>
      <c r="F21" s="98"/>
      <c r="G21" s="99"/>
      <c r="H21" s="99"/>
      <c r="I21" s="99"/>
      <c r="J21" s="100"/>
      <c r="K21" s="204"/>
      <c r="L21" s="205"/>
      <c r="M21" s="62"/>
      <c r="N21" s="61"/>
      <c r="O21" s="93">
        <f t="shared" ref="O21:O25" si="2">ROUND(+B21*$I$18,2)</f>
        <v>0</v>
      </c>
    </row>
    <row r="22" spans="1:15" ht="23.1" customHeight="1">
      <c r="A22" s="33" t="str">
        <f>IF(B22&gt;0,"3 In District","")</f>
        <v/>
      </c>
      <c r="B22" s="94">
        <f>'Mileage Form-In District-Ln 3'!K39</f>
        <v>0</v>
      </c>
      <c r="C22" s="31" t="str">
        <f t="shared" si="1"/>
        <v/>
      </c>
      <c r="D22" s="95" t="str">
        <f t="shared" si="0"/>
        <v/>
      </c>
      <c r="E22" s="32"/>
      <c r="F22" s="98"/>
      <c r="G22" s="99"/>
      <c r="H22" s="99"/>
      <c r="I22" s="99"/>
      <c r="J22" s="100"/>
      <c r="K22" s="204"/>
      <c r="L22" s="205"/>
      <c r="M22" s="62"/>
      <c r="N22" s="61"/>
      <c r="O22" s="93">
        <f t="shared" si="2"/>
        <v>0</v>
      </c>
    </row>
    <row r="23" spans="1:15" ht="23.1" customHeight="1">
      <c r="A23" s="33" t="str">
        <f>IF(B23&gt;0,"4 Out of District","")</f>
        <v/>
      </c>
      <c r="B23" s="94">
        <f>'Mileage Form-Out of Distr-Ln4'!K24</f>
        <v>0</v>
      </c>
      <c r="C23" s="31" t="str">
        <f t="shared" si="1"/>
        <v/>
      </c>
      <c r="D23" s="95" t="str">
        <f t="shared" si="0"/>
        <v/>
      </c>
      <c r="E23" s="32"/>
      <c r="F23" s="98"/>
      <c r="G23" s="99"/>
      <c r="H23" s="99"/>
      <c r="I23" s="99"/>
      <c r="J23" s="100"/>
      <c r="K23" s="215"/>
      <c r="L23" s="216"/>
      <c r="M23" s="62"/>
      <c r="N23" s="61"/>
      <c r="O23" s="93">
        <f t="shared" si="2"/>
        <v>0</v>
      </c>
    </row>
    <row r="24" spans="1:15" ht="23.1" customHeight="1">
      <c r="A24" s="33" t="str">
        <f>IF(B24&gt;0,"5 Out of District","")</f>
        <v/>
      </c>
      <c r="B24" s="94">
        <f>'Mileage Form-Out of Distr-Ln5'!K24</f>
        <v>0</v>
      </c>
      <c r="C24" s="31" t="str">
        <f t="shared" si="1"/>
        <v/>
      </c>
      <c r="D24" s="95" t="str">
        <f t="shared" si="0"/>
        <v/>
      </c>
      <c r="E24" s="32"/>
      <c r="F24" s="98"/>
      <c r="G24" s="99"/>
      <c r="H24" s="99"/>
      <c r="I24" s="99"/>
      <c r="J24" s="100"/>
      <c r="K24" s="202"/>
      <c r="L24" s="203"/>
      <c r="M24" s="60"/>
      <c r="N24" s="61"/>
      <c r="O24" s="93">
        <f t="shared" si="2"/>
        <v>0</v>
      </c>
    </row>
    <row r="25" spans="1:15" ht="23.1" customHeight="1" thickBot="1">
      <c r="A25" s="33" t="str">
        <f>IF(B25&gt;0,"6 Out of District","")</f>
        <v/>
      </c>
      <c r="B25" s="94">
        <f>'Mileage Form-Out of Distr-Ln6'!K24</f>
        <v>0</v>
      </c>
      <c r="C25" s="31" t="str">
        <f t="shared" si="1"/>
        <v/>
      </c>
      <c r="D25" s="95" t="str">
        <f t="shared" si="0"/>
        <v/>
      </c>
      <c r="E25" s="32"/>
      <c r="F25" s="98"/>
      <c r="G25" s="99"/>
      <c r="H25" s="99"/>
      <c r="I25" s="99"/>
      <c r="J25" s="100"/>
      <c r="K25" s="219"/>
      <c r="L25" s="220"/>
      <c r="M25" s="63"/>
      <c r="N25" s="64"/>
      <c r="O25" s="93">
        <f t="shared" si="2"/>
        <v>0</v>
      </c>
    </row>
    <row r="26" spans="1:15" ht="21" customHeight="1" thickBot="1">
      <c r="A26" s="217"/>
      <c r="B26" s="217"/>
      <c r="C26" s="65"/>
      <c r="D26" s="65"/>
      <c r="E26" s="65"/>
      <c r="F26" s="65"/>
      <c r="G26" s="66"/>
      <c r="H26" s="67"/>
      <c r="I26" s="67"/>
      <c r="J26" s="67"/>
      <c r="K26" s="68"/>
      <c r="L26" s="218" t="s">
        <v>111</v>
      </c>
      <c r="M26" s="218"/>
      <c r="N26" s="69" t="s">
        <v>112</v>
      </c>
      <c r="O26" s="92">
        <f>SUM(O20:O25)</f>
        <v>0</v>
      </c>
    </row>
    <row r="27" spans="1:15" ht="21" customHeight="1">
      <c r="A27" s="221" t="s">
        <v>65</v>
      </c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70"/>
      <c r="M27" s="70"/>
      <c r="N27" s="35"/>
      <c r="O27" s="71"/>
    </row>
    <row r="28" spans="1:15" s="74" customFormat="1" ht="21" customHeight="1" thickBot="1">
      <c r="A28" s="198">
        <f>+'Mileage Form-In District-Ln1'!A5:E5</f>
        <v>0</v>
      </c>
      <c r="B28" s="198"/>
      <c r="C28" s="198"/>
      <c r="D28" s="198"/>
      <c r="E28" s="72"/>
      <c r="F28" s="222"/>
      <c r="G28" s="222"/>
      <c r="H28" s="222"/>
      <c r="I28" s="222"/>
      <c r="J28" s="222"/>
      <c r="K28" s="72"/>
      <c r="L28" s="72"/>
      <c r="M28" s="72"/>
      <c r="N28" s="73"/>
      <c r="O28" s="73"/>
    </row>
    <row r="29" spans="1:15" ht="16.5" thickTop="1">
      <c r="A29" s="214" t="s">
        <v>66</v>
      </c>
      <c r="B29" s="214"/>
      <c r="C29" s="214"/>
      <c r="D29" s="214"/>
      <c r="E29" s="75"/>
      <c r="F29" s="214" t="s">
        <v>67</v>
      </c>
      <c r="G29" s="214"/>
      <c r="H29" s="214"/>
      <c r="I29" s="214"/>
      <c r="J29" s="214"/>
      <c r="K29" s="43"/>
      <c r="L29" s="43"/>
      <c r="M29" s="43"/>
      <c r="N29" s="35"/>
      <c r="O29" s="35"/>
    </row>
    <row r="30" spans="1:15" ht="12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</row>
    <row r="31" spans="1:15" ht="24" customHeight="1">
      <c r="A31" s="76"/>
      <c r="B31" s="77"/>
      <c r="C31" s="76" t="s">
        <v>119</v>
      </c>
      <c r="D31" s="77"/>
      <c r="E31" s="77"/>
      <c r="F31" s="77"/>
      <c r="G31" s="77"/>
      <c r="H31" s="77"/>
      <c r="I31" s="78"/>
      <c r="J31" s="78"/>
      <c r="K31" s="78"/>
      <c r="L31" s="78"/>
      <c r="M31" s="78"/>
      <c r="N31" s="78"/>
      <c r="O31" s="78"/>
    </row>
    <row r="32" spans="1:15" ht="10.5" customHeight="1">
      <c r="A32" s="79"/>
      <c r="B32" s="79"/>
      <c r="C32" s="79"/>
      <c r="D32" s="79"/>
      <c r="E32" s="79"/>
      <c r="F32" s="79"/>
      <c r="G32" s="79"/>
      <c r="H32" s="79"/>
      <c r="I32" s="78"/>
      <c r="J32" s="78"/>
      <c r="K32" s="78"/>
      <c r="L32" s="78"/>
      <c r="M32" s="78"/>
      <c r="N32" s="78"/>
      <c r="O32" s="78"/>
    </row>
    <row r="33" spans="1:15" ht="27.75" customHeight="1">
      <c r="A33" s="80" t="s">
        <v>129</v>
      </c>
      <c r="B33" s="223"/>
      <c r="C33" s="223"/>
      <c r="D33" s="223"/>
      <c r="E33" s="225" t="s">
        <v>130</v>
      </c>
      <c r="F33" s="225"/>
      <c r="G33" s="228"/>
      <c r="H33" s="228"/>
      <c r="I33" s="228"/>
      <c r="J33" s="228"/>
      <c r="K33" s="228"/>
      <c r="L33" s="228"/>
      <c r="M33" s="77" t="s">
        <v>68</v>
      </c>
      <c r="N33" s="224"/>
      <c r="O33" s="224"/>
    </row>
    <row r="34" spans="1:15" ht="15.75">
      <c r="A34" s="81"/>
      <c r="B34" s="82"/>
      <c r="C34" s="76"/>
      <c r="D34" s="76"/>
      <c r="E34" s="83"/>
      <c r="F34" s="81"/>
      <c r="G34" s="79"/>
      <c r="H34" s="79"/>
      <c r="I34" s="78"/>
      <c r="J34" s="78"/>
      <c r="K34" s="78"/>
      <c r="M34" s="77"/>
      <c r="N34" s="78"/>
      <c r="O34" s="78"/>
    </row>
    <row r="35" spans="1:15" ht="27.75" customHeight="1">
      <c r="A35" s="84" t="s">
        <v>113</v>
      </c>
      <c r="B35" s="223"/>
      <c r="C35" s="223"/>
      <c r="D35" s="223"/>
      <c r="E35" s="226" t="s">
        <v>114</v>
      </c>
      <c r="F35" s="226"/>
      <c r="G35" s="228"/>
      <c r="H35" s="228"/>
      <c r="I35" s="228"/>
      <c r="J35" s="228"/>
      <c r="K35" s="228"/>
      <c r="L35" s="228"/>
      <c r="M35" s="77" t="s">
        <v>68</v>
      </c>
      <c r="N35" s="224"/>
      <c r="O35" s="224"/>
    </row>
    <row r="36" spans="1:15" ht="15.75">
      <c r="A36" s="81"/>
      <c r="B36" s="76"/>
      <c r="C36" s="76"/>
      <c r="D36" s="76"/>
      <c r="E36" s="83"/>
      <c r="F36" s="81"/>
      <c r="G36" s="79"/>
      <c r="H36" s="79"/>
      <c r="I36" s="78"/>
      <c r="J36" s="78"/>
      <c r="K36" s="78"/>
      <c r="M36" s="77"/>
      <c r="N36" s="78"/>
      <c r="O36" s="78"/>
    </row>
    <row r="37" spans="1:15" ht="27.75" customHeight="1">
      <c r="A37" s="84" t="s">
        <v>116</v>
      </c>
      <c r="B37" s="223"/>
      <c r="C37" s="223"/>
      <c r="D37" s="223"/>
      <c r="E37" s="226" t="s">
        <v>115</v>
      </c>
      <c r="F37" s="226"/>
      <c r="G37" s="227"/>
      <c r="H37" s="227"/>
      <c r="I37" s="227"/>
      <c r="J37" s="227"/>
      <c r="K37" s="227"/>
      <c r="L37" s="227"/>
      <c r="M37" s="77" t="s">
        <v>68</v>
      </c>
      <c r="N37" s="224"/>
      <c r="O37" s="224"/>
    </row>
    <row r="38" spans="1:15" ht="18.600000000000001" customHeight="1">
      <c r="A38" s="85"/>
      <c r="B38" s="86"/>
      <c r="C38" s="86"/>
      <c r="D38" s="86"/>
      <c r="E38" s="85"/>
      <c r="F38" s="81"/>
      <c r="G38" s="87"/>
      <c r="H38" s="87"/>
      <c r="I38" s="78"/>
      <c r="J38" s="78"/>
      <c r="K38" s="78"/>
      <c r="M38" s="88"/>
      <c r="N38" s="78"/>
      <c r="O38" s="78"/>
    </row>
    <row r="39" spans="1:15" ht="27.75" customHeight="1">
      <c r="A39" s="84" t="s">
        <v>117</v>
      </c>
      <c r="B39" s="223"/>
      <c r="C39" s="223"/>
      <c r="D39" s="223"/>
      <c r="E39" s="226" t="s">
        <v>118</v>
      </c>
      <c r="F39" s="226"/>
      <c r="G39" s="227"/>
      <c r="H39" s="227"/>
      <c r="I39" s="227"/>
      <c r="J39" s="227"/>
      <c r="K39" s="227"/>
      <c r="L39" s="227"/>
      <c r="M39" s="77" t="s">
        <v>68</v>
      </c>
      <c r="N39" s="224"/>
      <c r="O39" s="224"/>
    </row>
    <row r="40" spans="1:15" ht="19.5" customHeight="1">
      <c r="A40" s="84"/>
      <c r="B40" s="76"/>
      <c r="C40" s="76"/>
      <c r="D40" s="76"/>
      <c r="E40" s="84"/>
      <c r="F40" s="87"/>
      <c r="G40" s="87"/>
      <c r="H40" s="87"/>
      <c r="I40" s="87"/>
      <c r="J40" s="87"/>
      <c r="K40" s="87"/>
      <c r="L40" s="77"/>
      <c r="M40" s="78"/>
      <c r="N40" s="78"/>
      <c r="O40" s="78"/>
    </row>
    <row r="41" spans="1:15" ht="19.5" customHeight="1">
      <c r="A41" s="89" t="s">
        <v>272</v>
      </c>
      <c r="B41" s="76"/>
      <c r="C41" s="76"/>
      <c r="D41" s="76"/>
      <c r="E41" s="84"/>
      <c r="F41" s="87"/>
      <c r="G41" s="87"/>
      <c r="H41" s="87"/>
      <c r="I41" s="87"/>
      <c r="J41" s="87"/>
      <c r="K41" s="87"/>
      <c r="L41" s="77"/>
      <c r="M41" s="78"/>
      <c r="N41" s="78"/>
      <c r="O41" s="78"/>
    </row>
    <row r="42" spans="1:15" ht="21" customHeight="1">
      <c r="A42" s="87"/>
      <c r="B42" s="87"/>
      <c r="C42" s="87"/>
      <c r="D42" s="87"/>
      <c r="E42" s="87"/>
      <c r="F42" s="87"/>
      <c r="G42" s="87"/>
      <c r="H42" s="87"/>
      <c r="I42" s="78"/>
      <c r="J42" s="78"/>
      <c r="K42" s="78"/>
      <c r="L42" s="78"/>
      <c r="M42" s="78"/>
      <c r="N42" s="78"/>
      <c r="O42" s="78"/>
    </row>
    <row r="43" spans="1:15">
      <c r="B43" s="90"/>
      <c r="C43" s="90"/>
    </row>
    <row r="44" spans="1:15">
      <c r="B44" s="91"/>
      <c r="C44" s="91"/>
    </row>
  </sheetData>
  <sheetProtection algorithmName="SHA-512" hashValue="E2/WxxmcDoqDL+g8Lj3hiuMz615jVYONf8uPJHZzXTP6mhNwuHIWE4mpdMjPdA5JoLX8UQ3IZMJshRfi/bcjag==" saltValue="VQHX3GvZ0ovpjfZLbzsdXA==" spinCount="100000" sheet="1" selectLockedCells="1"/>
  <mergeCells count="48">
    <mergeCell ref="B33:D33"/>
    <mergeCell ref="B39:D39"/>
    <mergeCell ref="N33:O33"/>
    <mergeCell ref="N35:O35"/>
    <mergeCell ref="N37:O37"/>
    <mergeCell ref="N39:O39"/>
    <mergeCell ref="E33:F33"/>
    <mergeCell ref="E35:F35"/>
    <mergeCell ref="E37:F37"/>
    <mergeCell ref="E39:F39"/>
    <mergeCell ref="G39:L39"/>
    <mergeCell ref="G33:L33"/>
    <mergeCell ref="G35:L35"/>
    <mergeCell ref="G37:L37"/>
    <mergeCell ref="B35:D35"/>
    <mergeCell ref="B37:D37"/>
    <mergeCell ref="K22:L22"/>
    <mergeCell ref="A29:D29"/>
    <mergeCell ref="F29:J29"/>
    <mergeCell ref="K24:L24"/>
    <mergeCell ref="K23:L23"/>
    <mergeCell ref="A26:B26"/>
    <mergeCell ref="L26:M26"/>
    <mergeCell ref="K25:L25"/>
    <mergeCell ref="A27:K27"/>
    <mergeCell ref="A28:D28"/>
    <mergeCell ref="F28:J28"/>
    <mergeCell ref="K20:L20"/>
    <mergeCell ref="K21:L21"/>
    <mergeCell ref="B13:G13"/>
    <mergeCell ref="B14:G14"/>
    <mergeCell ref="B15:G15"/>
    <mergeCell ref="B19:E19"/>
    <mergeCell ref="K19:L19"/>
    <mergeCell ref="A18:F18"/>
    <mergeCell ref="A2:A3"/>
    <mergeCell ref="B2:C3"/>
    <mergeCell ref="D2:L2"/>
    <mergeCell ref="M2:N2"/>
    <mergeCell ref="B11:G11"/>
    <mergeCell ref="D6:L6"/>
    <mergeCell ref="M6:N6"/>
    <mergeCell ref="B9:G9"/>
    <mergeCell ref="N9:O9"/>
    <mergeCell ref="B4:C4"/>
    <mergeCell ref="D4:L4"/>
    <mergeCell ref="M4:N4"/>
    <mergeCell ref="B5:C5"/>
  </mergeCells>
  <conditionalFormatting sqref="B9:G9">
    <cfRule type="cellIs" dxfId="6" priority="9" operator="equal">
      <formula>0</formula>
    </cfRule>
  </conditionalFormatting>
  <conditionalFormatting sqref="A28:D28 F28:J28">
    <cfRule type="cellIs" dxfId="5" priority="7" operator="equal">
      <formula>0</formula>
    </cfRule>
  </conditionalFormatting>
  <conditionalFormatting sqref="B20:B25">
    <cfRule type="cellIs" dxfId="4" priority="6" operator="equal">
      <formula>0</formula>
    </cfRule>
  </conditionalFormatting>
  <conditionalFormatting sqref="O20:O25">
    <cfRule type="containsErrors" dxfId="3" priority="4">
      <formula>ISERROR(O20)</formula>
    </cfRule>
  </conditionalFormatting>
  <conditionalFormatting sqref="B4:C4">
    <cfRule type="cellIs" dxfId="2" priority="3" operator="equal">
      <formula>0</formula>
    </cfRule>
  </conditionalFormatting>
  <conditionalFormatting sqref="B33:E33">
    <cfRule type="cellIs" dxfId="1" priority="2" operator="equal">
      <formula>0</formula>
    </cfRule>
  </conditionalFormatting>
  <conditionalFormatting sqref="O26">
    <cfRule type="containsErrors" dxfId="0" priority="1">
      <formula>ISERROR(O26)</formula>
    </cfRule>
  </conditionalFormatting>
  <printOptions horizontalCentered="1" verticalCentered="1"/>
  <pageMargins left="0.63" right="0.64" top="0" bottom="0" header="0" footer="0"/>
  <pageSetup scale="6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5125" r:id="rId4">
          <objectPr defaultSize="0" autoPict="0" r:id="rId5">
            <anchor moveWithCells="1" sizeWithCells="1">
              <from>
                <xdr:col>10</xdr:col>
                <xdr:colOff>47625</xdr:colOff>
                <xdr:row>7</xdr:row>
                <xdr:rowOff>114300</xdr:rowOff>
              </from>
              <to>
                <xdr:col>13</xdr:col>
                <xdr:colOff>428625</xdr:colOff>
                <xdr:row>15</xdr:row>
                <xdr:rowOff>9525</xdr:rowOff>
              </to>
            </anchor>
          </objectPr>
        </oleObject>
      </mc:Choice>
      <mc:Fallback>
        <oleObject progId="Word.Document.8" shapeId="512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Y49"/>
  <sheetViews>
    <sheetView zoomScale="70" zoomScaleNormal="70" zoomScaleSheetLayoutView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ColWidth="9.140625" defaultRowHeight="20.25"/>
  <cols>
    <col min="1" max="1" width="75" style="4" customWidth="1"/>
    <col min="2" max="2" width="20.5703125" style="2" customWidth="1"/>
    <col min="3" max="3" width="20.5703125" style="3" customWidth="1"/>
    <col min="4" max="6" width="20.5703125" style="2" customWidth="1"/>
    <col min="7" max="23" width="20.5703125" style="3" customWidth="1"/>
    <col min="24" max="45" width="20.5703125" style="2" customWidth="1"/>
    <col min="46" max="16384" width="9.140625" style="1"/>
  </cols>
  <sheetData>
    <row r="1" spans="1:45" s="111" customFormat="1" ht="60" customHeight="1" thickTop="1">
      <c r="A1" s="106" t="s">
        <v>52</v>
      </c>
      <c r="B1" s="107" t="str">
        <f>+A2</f>
        <v>BOE/Central Office - One Larkin Center</v>
      </c>
      <c r="C1" s="107" t="str">
        <f>+A3</f>
        <v>Westchester County Center, White Plains</v>
      </c>
      <c r="D1" s="107" t="str">
        <f>+A4</f>
        <v>VIVE - 75 Riverdale Avenue</v>
      </c>
      <c r="E1" s="108" t="str">
        <f>+A5</f>
        <v>Records Retention  - 201 Saw Mill River Road</v>
      </c>
      <c r="F1" s="109" t="str">
        <f>+A6</f>
        <v>Sch 05 - 118 Lockwood Avenue</v>
      </c>
      <c r="G1" s="109" t="str">
        <f>+A7</f>
        <v>Boyce Thompson - 1061 North Broadway</v>
      </c>
      <c r="H1" s="109" t="str">
        <f>+A8</f>
        <v>Sch 08 - DiChiaro - 373 Bronxville Road</v>
      </c>
      <c r="I1" s="109" t="str">
        <f>+A9</f>
        <v>Sch 09 - 53 Fairview Street</v>
      </c>
      <c r="J1" s="109" t="str">
        <f>+A10</f>
        <v>Cornell Academy - 15 St. Mary's Street</v>
      </c>
      <c r="K1" s="109" t="str">
        <f>+A11</f>
        <v>YMA - 160 Woodlawn Avenue</v>
      </c>
      <c r="L1" s="109" t="str">
        <f>+A12</f>
        <v>Las Hermanas Mirabal CS - 195 McLean Avenue</v>
      </c>
      <c r="M1" s="109" t="str">
        <f>+A13</f>
        <v>Siragusa - 60 Crescent Place</v>
      </c>
      <c r="N1" s="109" t="str">
        <f>+A14</f>
        <v>Sch 15 - Paideia - 175 Westchester Avenue</v>
      </c>
      <c r="O1" s="109" t="str">
        <f>+A15</f>
        <v>Sch 16 - 759 North Broadway</v>
      </c>
      <c r="P1" s="109" t="str">
        <f>+A16</f>
        <v>Sch 17 - 745 Midland Avenue</v>
      </c>
      <c r="Q1" s="109" t="str">
        <f>+A17</f>
        <v>Ella Fitzgerald Acad - 77 Park Hill Avenue</v>
      </c>
      <c r="R1" s="109" t="str">
        <f>+A18</f>
        <v>Hostos - 75 Morris Street</v>
      </c>
      <c r="S1" s="109" t="str">
        <f>+A19</f>
        <v>Sch 21 - 100 Lee Avenue</v>
      </c>
      <c r="T1" s="109" t="str">
        <f>+A20</f>
        <v>Sch 22 - 1408 Nepperhan Avenue</v>
      </c>
      <c r="U1" s="109" t="str">
        <f>+A21</f>
        <v>Sch 23 - 56 Van Cortlandt Park Avenue</v>
      </c>
      <c r="V1" s="109" t="str">
        <f>+A22</f>
        <v>Sch 24 - Paideia - 50 Colin Street</v>
      </c>
      <c r="W1" s="109" t="str">
        <f>+A23</f>
        <v>Museum 25 - 579 Warburton Avenue</v>
      </c>
      <c r="X1" s="109" t="str">
        <f>+A24</f>
        <v>Pulaski 26 - 150 Kings Cross</v>
      </c>
      <c r="Y1" s="109" t="str">
        <f>+A25</f>
        <v>Montessori 27 - 132 Valentine Lane</v>
      </c>
      <c r="Z1" s="109" t="str">
        <f>+A26</f>
        <v>Gibran - 18 Rosedale Road</v>
      </c>
      <c r="AA1" s="109" t="str">
        <f>+A27</f>
        <v>Westchester Hills Sch 29 - 47 Croydon Road</v>
      </c>
      <c r="AB1" s="109" t="str">
        <f>+A28</f>
        <v>Sch 30 - 30 Nevada Place</v>
      </c>
      <c r="AC1" s="109" t="str">
        <f>+A29</f>
        <v>Sch 31 - Montessori - 7 Ravenswood Road</v>
      </c>
      <c r="AD1" s="109" t="str">
        <f>+A30</f>
        <v>Family Sch 32 - 1 Montclair Place</v>
      </c>
      <c r="AE1" s="109" t="str">
        <f>+A31</f>
        <v>MLK - 135 Locust Hill Avenue</v>
      </c>
      <c r="AF1" s="109" t="str">
        <f>+A32</f>
        <v>Cross Hill - 160 Bolmer Avenue</v>
      </c>
      <c r="AG1" s="109" t="str">
        <f>+A33</f>
        <v>Justice Sonia Sotomayor - 121 McLean Avenue</v>
      </c>
      <c r="AH1" s="109" t="str">
        <f>+A34</f>
        <v>Cesar E. Chavez - 20 Cedar Place</v>
      </c>
      <c r="AI1" s="109" t="str">
        <f>+A35</f>
        <v>Enrico Fermi - 27 Poplar Street</v>
      </c>
      <c r="AJ1" s="109" t="str">
        <f>+A36</f>
        <v>Pearls - 350 Hawthorne Avenue</v>
      </c>
      <c r="AK1" s="109" t="str">
        <f>+A37</f>
        <v>Dodson - 105 Avondale Road</v>
      </c>
      <c r="AL1" s="109" t="str">
        <f>+A38</f>
        <v>Barack Obama School - 201 Palisade Avenue</v>
      </c>
      <c r="AM1" s="109" t="str">
        <f>+A39</f>
        <v>Yonkers M/H - 150 Rockland Avenue</v>
      </c>
      <c r="AN1" s="109" t="str">
        <f>+A40</f>
        <v>Riverside - 565 Warburton Avenue</v>
      </c>
      <c r="AO1" s="109" t="str">
        <f>+A41</f>
        <v>Lincoln - 375 Kneeland Avenue</v>
      </c>
      <c r="AP1" s="109" t="str">
        <f>+A42</f>
        <v>Gorton - 100 Shonnard Place</v>
      </c>
      <c r="AQ1" s="109" t="str">
        <f>+A43</f>
        <v>Robert Halmi Sr. - 463 Hawthorne Avenue</v>
      </c>
      <c r="AR1" s="109" t="str">
        <f>+A44</f>
        <v>Roosevelt - 631 Tuckahoe Road</v>
      </c>
      <c r="AS1" s="110" t="str">
        <f>+A45</f>
        <v>Saunders - 183 Palmer Road</v>
      </c>
    </row>
    <row r="2" spans="1:45" ht="18.95" customHeight="1">
      <c r="A2" s="17" t="s">
        <v>69</v>
      </c>
      <c r="B2" s="19">
        <v>0</v>
      </c>
      <c r="C2" s="19" t="s">
        <v>228</v>
      </c>
      <c r="D2" s="19" t="s">
        <v>131</v>
      </c>
      <c r="E2" s="20" t="s">
        <v>132</v>
      </c>
      <c r="F2" s="20" t="s">
        <v>133</v>
      </c>
      <c r="G2" s="20" t="s">
        <v>30</v>
      </c>
      <c r="H2" s="102">
        <v>4.8</v>
      </c>
      <c r="I2" s="103">
        <v>1.3</v>
      </c>
      <c r="J2" s="103" t="s">
        <v>29</v>
      </c>
      <c r="K2" s="20" t="s">
        <v>134</v>
      </c>
      <c r="L2" s="103">
        <v>2</v>
      </c>
      <c r="M2" s="103">
        <v>4.0999999999999996</v>
      </c>
      <c r="N2" s="20" t="s">
        <v>44</v>
      </c>
      <c r="O2" s="20" t="s">
        <v>43</v>
      </c>
      <c r="P2" s="20" t="s">
        <v>133</v>
      </c>
      <c r="Q2" s="20" t="s">
        <v>135</v>
      </c>
      <c r="R2" s="20" t="s">
        <v>25</v>
      </c>
      <c r="S2" s="20" t="s">
        <v>30</v>
      </c>
      <c r="T2" s="20" t="s">
        <v>45</v>
      </c>
      <c r="U2" s="20" t="s">
        <v>136</v>
      </c>
      <c r="V2" s="20" t="s">
        <v>20</v>
      </c>
      <c r="W2" s="20" t="s">
        <v>50</v>
      </c>
      <c r="X2" s="20" t="s">
        <v>137</v>
      </c>
      <c r="Y2" s="20" t="s">
        <v>47</v>
      </c>
      <c r="Z2" s="20" t="s">
        <v>138</v>
      </c>
      <c r="AA2" s="20" t="s">
        <v>139</v>
      </c>
      <c r="AB2" s="20" t="s">
        <v>27</v>
      </c>
      <c r="AC2" s="20" t="s">
        <v>48</v>
      </c>
      <c r="AD2" s="20" t="s">
        <v>138</v>
      </c>
      <c r="AE2" s="20" t="s">
        <v>140</v>
      </c>
      <c r="AF2" s="20" t="s">
        <v>27</v>
      </c>
      <c r="AG2" s="20" t="s">
        <v>22</v>
      </c>
      <c r="AH2" s="20" t="s">
        <v>141</v>
      </c>
      <c r="AI2" s="20" t="s">
        <v>25</v>
      </c>
      <c r="AJ2" s="20" t="s">
        <v>136</v>
      </c>
      <c r="AK2" s="20" t="s">
        <v>137</v>
      </c>
      <c r="AL2" s="20" t="s">
        <v>142</v>
      </c>
      <c r="AM2" s="20" t="s">
        <v>143</v>
      </c>
      <c r="AN2" s="20" t="s">
        <v>50</v>
      </c>
      <c r="AO2" s="20" t="s">
        <v>144</v>
      </c>
      <c r="AP2" s="20" t="s">
        <v>47</v>
      </c>
      <c r="AQ2" s="20" t="s">
        <v>50</v>
      </c>
      <c r="AR2" s="20" t="s">
        <v>48</v>
      </c>
      <c r="AS2" s="20" t="s">
        <v>23</v>
      </c>
    </row>
    <row r="3" spans="1:45" ht="18.95" customHeight="1">
      <c r="A3" s="17" t="s">
        <v>222</v>
      </c>
      <c r="B3" s="19" t="s">
        <v>224</v>
      </c>
      <c r="C3" s="19" t="s">
        <v>17</v>
      </c>
      <c r="D3" s="19" t="s">
        <v>225</v>
      </c>
      <c r="E3" s="20" t="s">
        <v>226</v>
      </c>
      <c r="F3" s="20" t="s">
        <v>227</v>
      </c>
      <c r="G3" s="20" t="s">
        <v>262</v>
      </c>
      <c r="H3" s="102">
        <v>8.3000000000000007</v>
      </c>
      <c r="I3" s="103">
        <v>13.3</v>
      </c>
      <c r="J3" s="103">
        <v>13</v>
      </c>
      <c r="K3" s="20" t="s">
        <v>232</v>
      </c>
      <c r="L3" s="103">
        <v>13</v>
      </c>
      <c r="M3" s="103">
        <v>10.199999999999999</v>
      </c>
      <c r="N3" s="20" t="s">
        <v>179</v>
      </c>
      <c r="O3" s="20" t="s">
        <v>263</v>
      </c>
      <c r="P3" s="20" t="s">
        <v>240</v>
      </c>
      <c r="Q3" s="20" t="s">
        <v>264</v>
      </c>
      <c r="R3" s="20" t="s">
        <v>265</v>
      </c>
      <c r="S3" s="20" t="s">
        <v>226</v>
      </c>
      <c r="T3" s="20" t="s">
        <v>252</v>
      </c>
      <c r="U3" s="20" t="s">
        <v>248</v>
      </c>
      <c r="V3" s="20" t="s">
        <v>230</v>
      </c>
      <c r="W3" s="20" t="s">
        <v>249</v>
      </c>
      <c r="X3" s="20" t="s">
        <v>168</v>
      </c>
      <c r="Y3" s="20" t="s">
        <v>250</v>
      </c>
      <c r="Z3" s="20" t="s">
        <v>174</v>
      </c>
      <c r="AA3" s="20" t="s">
        <v>149</v>
      </c>
      <c r="AB3" s="20" t="s">
        <v>254</v>
      </c>
      <c r="AC3" s="20" t="s">
        <v>255</v>
      </c>
      <c r="AD3" s="20" t="s">
        <v>139</v>
      </c>
      <c r="AE3" s="20" t="s">
        <v>229</v>
      </c>
      <c r="AF3" s="20" t="s">
        <v>232</v>
      </c>
      <c r="AG3" s="20" t="s">
        <v>257</v>
      </c>
      <c r="AH3" s="20" t="s">
        <v>257</v>
      </c>
      <c r="AI3" s="20" t="s">
        <v>248</v>
      </c>
      <c r="AJ3" s="20" t="s">
        <v>256</v>
      </c>
      <c r="AK3" s="20" t="s">
        <v>24</v>
      </c>
      <c r="AL3" s="20" t="s">
        <v>266</v>
      </c>
      <c r="AM3" s="20" t="s">
        <v>248</v>
      </c>
      <c r="AN3" s="20" t="s">
        <v>248</v>
      </c>
      <c r="AO3" s="20" t="s">
        <v>248</v>
      </c>
      <c r="AP3" s="20" t="s">
        <v>258</v>
      </c>
      <c r="AQ3" s="20" t="s">
        <v>259</v>
      </c>
      <c r="AR3" s="20" t="s">
        <v>260</v>
      </c>
      <c r="AS3" s="20" t="s">
        <v>251</v>
      </c>
    </row>
    <row r="4" spans="1:45" ht="18.95" customHeight="1">
      <c r="A4" s="17" t="s">
        <v>145</v>
      </c>
      <c r="B4" s="19" t="s">
        <v>131</v>
      </c>
      <c r="C4" s="19" t="s">
        <v>229</v>
      </c>
      <c r="D4" s="19" t="s">
        <v>17</v>
      </c>
      <c r="E4" s="20" t="s">
        <v>43</v>
      </c>
      <c r="F4" s="20" t="s">
        <v>49</v>
      </c>
      <c r="G4" s="20" t="s">
        <v>146</v>
      </c>
      <c r="H4" s="102">
        <v>4.8</v>
      </c>
      <c r="I4" s="103">
        <v>1.7</v>
      </c>
      <c r="J4" s="103" t="s">
        <v>29</v>
      </c>
      <c r="K4" s="20" t="s">
        <v>45</v>
      </c>
      <c r="L4" s="103">
        <v>1.6</v>
      </c>
      <c r="M4" s="103">
        <v>4.0999999999999996</v>
      </c>
      <c r="N4" s="20" t="s">
        <v>44</v>
      </c>
      <c r="O4" s="20" t="s">
        <v>49</v>
      </c>
      <c r="P4" s="20" t="s">
        <v>133</v>
      </c>
      <c r="Q4" s="20" t="s">
        <v>147</v>
      </c>
      <c r="R4" s="20" t="s">
        <v>140</v>
      </c>
      <c r="S4" s="20" t="s">
        <v>23</v>
      </c>
      <c r="T4" s="20" t="s">
        <v>45</v>
      </c>
      <c r="U4" s="20" t="s">
        <v>135</v>
      </c>
      <c r="V4" s="20" t="s">
        <v>23</v>
      </c>
      <c r="W4" s="20" t="s">
        <v>20</v>
      </c>
      <c r="X4" s="20" t="s">
        <v>148</v>
      </c>
      <c r="Y4" s="20" t="s">
        <v>25</v>
      </c>
      <c r="Z4" s="20" t="s">
        <v>138</v>
      </c>
      <c r="AA4" s="20" t="s">
        <v>44</v>
      </c>
      <c r="AB4" s="20" t="s">
        <v>27</v>
      </c>
      <c r="AC4" s="20" t="s">
        <v>48</v>
      </c>
      <c r="AD4" s="20" t="s">
        <v>149</v>
      </c>
      <c r="AE4" s="20" t="s">
        <v>25</v>
      </c>
      <c r="AF4" s="20" t="s">
        <v>45</v>
      </c>
      <c r="AG4" s="20" t="s">
        <v>28</v>
      </c>
      <c r="AH4" s="20" t="s">
        <v>131</v>
      </c>
      <c r="AI4" s="20" t="s">
        <v>141</v>
      </c>
      <c r="AJ4" s="20" t="s">
        <v>142</v>
      </c>
      <c r="AK4" s="20" t="s">
        <v>150</v>
      </c>
      <c r="AL4" s="20" t="s">
        <v>28</v>
      </c>
      <c r="AM4" s="20" t="s">
        <v>37</v>
      </c>
      <c r="AN4" s="20" t="s">
        <v>20</v>
      </c>
      <c r="AO4" s="20" t="s">
        <v>144</v>
      </c>
      <c r="AP4" s="20" t="s">
        <v>22</v>
      </c>
      <c r="AQ4" s="20" t="s">
        <v>28</v>
      </c>
      <c r="AR4" s="20" t="s">
        <v>48</v>
      </c>
      <c r="AS4" s="20" t="s">
        <v>151</v>
      </c>
    </row>
    <row r="5" spans="1:45" ht="18.95" customHeight="1">
      <c r="A5" s="17" t="s">
        <v>51</v>
      </c>
      <c r="B5" s="16" t="s">
        <v>50</v>
      </c>
      <c r="C5" s="16" t="s">
        <v>230</v>
      </c>
      <c r="D5" s="16" t="s">
        <v>132</v>
      </c>
      <c r="E5" s="14" t="s">
        <v>17</v>
      </c>
      <c r="F5" s="14" t="s">
        <v>147</v>
      </c>
      <c r="G5" s="14" t="s">
        <v>133</v>
      </c>
      <c r="H5" s="104">
        <v>2.8</v>
      </c>
      <c r="I5" s="105">
        <v>0.8</v>
      </c>
      <c r="J5" s="103" t="s">
        <v>50</v>
      </c>
      <c r="K5" s="15">
        <v>5.5</v>
      </c>
      <c r="L5" s="105">
        <v>2.6</v>
      </c>
      <c r="M5" s="105">
        <v>4.5</v>
      </c>
      <c r="N5" s="15">
        <v>4</v>
      </c>
      <c r="O5" s="20">
        <v>1.7</v>
      </c>
      <c r="P5" s="20" t="s">
        <v>132</v>
      </c>
      <c r="Q5" s="20" t="s">
        <v>50</v>
      </c>
      <c r="R5" s="20" t="s">
        <v>40</v>
      </c>
      <c r="S5" s="20" t="s">
        <v>144</v>
      </c>
      <c r="T5" s="20" t="s">
        <v>38</v>
      </c>
      <c r="U5" s="20" t="s">
        <v>28</v>
      </c>
      <c r="V5" s="20" t="s">
        <v>131</v>
      </c>
      <c r="W5" s="20" t="s">
        <v>50</v>
      </c>
      <c r="X5" s="20" t="s">
        <v>152</v>
      </c>
      <c r="Y5" s="20" t="s">
        <v>31</v>
      </c>
      <c r="Z5" s="20" t="s">
        <v>153</v>
      </c>
      <c r="AA5" s="20" t="s">
        <v>154</v>
      </c>
      <c r="AB5" s="20" t="s">
        <v>30</v>
      </c>
      <c r="AC5" s="20" t="s">
        <v>133</v>
      </c>
      <c r="AD5" s="20" t="s">
        <v>153</v>
      </c>
      <c r="AE5" s="20" t="s">
        <v>136</v>
      </c>
      <c r="AF5" s="20" t="s">
        <v>38</v>
      </c>
      <c r="AG5" s="20" t="s">
        <v>49</v>
      </c>
      <c r="AH5" s="20" t="s">
        <v>22</v>
      </c>
      <c r="AI5" s="20" t="s">
        <v>37</v>
      </c>
      <c r="AJ5" s="20" t="s">
        <v>49</v>
      </c>
      <c r="AK5" s="20" t="s">
        <v>152</v>
      </c>
      <c r="AL5" s="20" t="s">
        <v>136</v>
      </c>
      <c r="AM5" s="15">
        <v>1.9</v>
      </c>
      <c r="AN5" s="20" t="s">
        <v>132</v>
      </c>
      <c r="AO5" s="20" t="s">
        <v>49</v>
      </c>
      <c r="AP5" s="20" t="s">
        <v>25</v>
      </c>
      <c r="AQ5" s="20" t="s">
        <v>268</v>
      </c>
      <c r="AR5" s="20" t="s">
        <v>23</v>
      </c>
      <c r="AS5" s="20" t="s">
        <v>142</v>
      </c>
    </row>
    <row r="6" spans="1:45" ht="18.95" customHeight="1">
      <c r="A6" s="17" t="s">
        <v>70</v>
      </c>
      <c r="B6" s="16" t="s">
        <v>20</v>
      </c>
      <c r="C6" s="16" t="s">
        <v>251</v>
      </c>
      <c r="D6" s="16" t="s">
        <v>133</v>
      </c>
      <c r="E6" s="14" t="s">
        <v>147</v>
      </c>
      <c r="F6" s="14" t="s">
        <v>17</v>
      </c>
      <c r="G6" s="14" t="s">
        <v>133</v>
      </c>
      <c r="H6" s="105">
        <v>2.2000000000000002</v>
      </c>
      <c r="I6" s="105">
        <v>1.4</v>
      </c>
      <c r="J6" s="105" t="s">
        <v>49</v>
      </c>
      <c r="K6" s="14" t="s">
        <v>155</v>
      </c>
      <c r="L6" s="105">
        <v>3</v>
      </c>
      <c r="M6" s="105">
        <v>3.9</v>
      </c>
      <c r="N6" s="14" t="s">
        <v>156</v>
      </c>
      <c r="O6" s="20" t="s">
        <v>132</v>
      </c>
      <c r="P6" s="20" t="s">
        <v>47</v>
      </c>
      <c r="Q6" s="20" t="s">
        <v>20</v>
      </c>
      <c r="R6" s="20" t="s">
        <v>157</v>
      </c>
      <c r="S6" s="20" t="s">
        <v>27</v>
      </c>
      <c r="T6" s="20" t="s">
        <v>22</v>
      </c>
      <c r="U6" s="20" t="s">
        <v>132</v>
      </c>
      <c r="V6" s="20" t="s">
        <v>158</v>
      </c>
      <c r="W6" s="20" t="s">
        <v>20</v>
      </c>
      <c r="X6" s="20" t="s">
        <v>33</v>
      </c>
      <c r="Y6" s="20" t="s">
        <v>156</v>
      </c>
      <c r="Z6" s="20" t="s">
        <v>49</v>
      </c>
      <c r="AA6" s="20" t="s">
        <v>45</v>
      </c>
      <c r="AB6" s="20" t="s">
        <v>49</v>
      </c>
      <c r="AC6" s="20" t="s">
        <v>22</v>
      </c>
      <c r="AD6" s="20" t="s">
        <v>151</v>
      </c>
      <c r="AE6" s="20" t="s">
        <v>132</v>
      </c>
      <c r="AF6" s="20" t="s">
        <v>22</v>
      </c>
      <c r="AG6" s="20" t="s">
        <v>30</v>
      </c>
      <c r="AH6" s="20" t="s">
        <v>40</v>
      </c>
      <c r="AI6" s="20" t="s">
        <v>38</v>
      </c>
      <c r="AJ6" s="20" t="s">
        <v>46</v>
      </c>
      <c r="AK6" s="20" t="s">
        <v>159</v>
      </c>
      <c r="AL6" s="20" t="s">
        <v>132</v>
      </c>
      <c r="AM6" s="14" t="s">
        <v>20</v>
      </c>
      <c r="AN6" s="20" t="s">
        <v>20</v>
      </c>
      <c r="AO6" s="20" t="s">
        <v>31</v>
      </c>
      <c r="AP6" s="20" t="s">
        <v>160</v>
      </c>
      <c r="AQ6" s="20" t="s">
        <v>46</v>
      </c>
      <c r="AR6" s="20" t="s">
        <v>43</v>
      </c>
      <c r="AS6" s="20" t="s">
        <v>142</v>
      </c>
    </row>
    <row r="7" spans="1:45" ht="18.95" customHeight="1">
      <c r="A7" s="17" t="s">
        <v>161</v>
      </c>
      <c r="B7" s="16" t="s">
        <v>31</v>
      </c>
      <c r="C7" s="16" t="s">
        <v>231</v>
      </c>
      <c r="D7" s="16" t="s">
        <v>30</v>
      </c>
      <c r="E7" s="14" t="s">
        <v>133</v>
      </c>
      <c r="F7" s="14" t="s">
        <v>49</v>
      </c>
      <c r="G7" s="14" t="s">
        <v>17</v>
      </c>
      <c r="H7" s="105">
        <v>3.9</v>
      </c>
      <c r="I7" s="105">
        <v>2.2999999999999998</v>
      </c>
      <c r="J7" s="105" t="s">
        <v>30</v>
      </c>
      <c r="K7" s="14" t="s">
        <v>162</v>
      </c>
      <c r="L7" s="105">
        <v>5.5</v>
      </c>
      <c r="M7" s="105">
        <v>5.9</v>
      </c>
      <c r="N7" s="14" t="s">
        <v>163</v>
      </c>
      <c r="O7" s="20" t="s">
        <v>141</v>
      </c>
      <c r="P7" s="20" t="s">
        <v>45</v>
      </c>
      <c r="Q7" s="20" t="s">
        <v>164</v>
      </c>
      <c r="R7" s="20" t="s">
        <v>46</v>
      </c>
      <c r="S7" s="20" t="s">
        <v>165</v>
      </c>
      <c r="T7" s="20" t="s">
        <v>136</v>
      </c>
      <c r="U7" s="20" t="s">
        <v>156</v>
      </c>
      <c r="V7" s="20" t="s">
        <v>20</v>
      </c>
      <c r="W7" s="20" t="s">
        <v>132</v>
      </c>
      <c r="X7" s="20" t="s">
        <v>166</v>
      </c>
      <c r="Y7" s="20" t="s">
        <v>134</v>
      </c>
      <c r="Z7" s="20" t="s">
        <v>134</v>
      </c>
      <c r="AA7" s="20" t="s">
        <v>48</v>
      </c>
      <c r="AB7" s="20" t="s">
        <v>167</v>
      </c>
      <c r="AC7" s="20" t="s">
        <v>144</v>
      </c>
      <c r="AD7" s="20" t="s">
        <v>134</v>
      </c>
      <c r="AE7" s="20" t="s">
        <v>40</v>
      </c>
      <c r="AF7" s="20" t="s">
        <v>143</v>
      </c>
      <c r="AG7" s="20" t="s">
        <v>138</v>
      </c>
      <c r="AH7" s="20" t="s">
        <v>156</v>
      </c>
      <c r="AI7" s="20" t="s">
        <v>164</v>
      </c>
      <c r="AJ7" s="20" t="s">
        <v>167</v>
      </c>
      <c r="AK7" s="20" t="s">
        <v>36</v>
      </c>
      <c r="AL7" s="20" t="s">
        <v>23</v>
      </c>
      <c r="AM7" s="14" t="s">
        <v>39</v>
      </c>
      <c r="AN7" s="20" t="s">
        <v>132</v>
      </c>
      <c r="AO7" s="20" t="s">
        <v>138</v>
      </c>
      <c r="AP7" s="20" t="s">
        <v>50</v>
      </c>
      <c r="AQ7" s="20" t="s">
        <v>173</v>
      </c>
      <c r="AR7" s="20" t="s">
        <v>46</v>
      </c>
      <c r="AS7" s="20" t="s">
        <v>157</v>
      </c>
    </row>
    <row r="8" spans="1:45" ht="18.95" customHeight="1">
      <c r="A8" s="17" t="s">
        <v>71</v>
      </c>
      <c r="B8" s="16" t="s">
        <v>152</v>
      </c>
      <c r="C8" s="16" t="s">
        <v>185</v>
      </c>
      <c r="D8" s="16" t="s">
        <v>152</v>
      </c>
      <c r="E8" s="14" t="s">
        <v>151</v>
      </c>
      <c r="F8" s="14" t="s">
        <v>38</v>
      </c>
      <c r="G8" s="14" t="s">
        <v>154</v>
      </c>
      <c r="H8" s="105" t="s">
        <v>17</v>
      </c>
      <c r="I8" s="105">
        <v>3.6</v>
      </c>
      <c r="J8" s="105" t="s">
        <v>48</v>
      </c>
      <c r="K8" s="14" t="s">
        <v>157</v>
      </c>
      <c r="L8" s="105">
        <v>4.9000000000000004</v>
      </c>
      <c r="M8" s="105">
        <v>2.4</v>
      </c>
      <c r="N8" s="14" t="s">
        <v>47</v>
      </c>
      <c r="O8" s="20" t="s">
        <v>144</v>
      </c>
      <c r="P8" s="20" t="s">
        <v>133</v>
      </c>
      <c r="Q8" s="20" t="s">
        <v>33</v>
      </c>
      <c r="R8" s="20" t="s">
        <v>168</v>
      </c>
      <c r="S8" s="20" t="s">
        <v>134</v>
      </c>
      <c r="T8" s="20" t="s">
        <v>45</v>
      </c>
      <c r="U8" s="20" t="s">
        <v>46</v>
      </c>
      <c r="V8" s="20" t="s">
        <v>23</v>
      </c>
      <c r="W8" s="20" t="s">
        <v>39</v>
      </c>
      <c r="X8" s="20" t="s">
        <v>169</v>
      </c>
      <c r="Y8" s="20" t="s">
        <v>36</v>
      </c>
      <c r="Z8" s="20" t="s">
        <v>37</v>
      </c>
      <c r="AA8" s="20" t="s">
        <v>40</v>
      </c>
      <c r="AB8" s="20" t="s">
        <v>28</v>
      </c>
      <c r="AC8" s="20" t="s">
        <v>135</v>
      </c>
      <c r="AD8" s="20" t="s">
        <v>22</v>
      </c>
      <c r="AE8" s="20" t="s">
        <v>159</v>
      </c>
      <c r="AF8" s="20" t="s">
        <v>156</v>
      </c>
      <c r="AG8" s="20" t="s">
        <v>152</v>
      </c>
      <c r="AH8" s="20" t="s">
        <v>163</v>
      </c>
      <c r="AI8" s="20" t="s">
        <v>39</v>
      </c>
      <c r="AJ8" s="20" t="s">
        <v>36</v>
      </c>
      <c r="AK8" s="20" t="s">
        <v>40</v>
      </c>
      <c r="AL8" s="20" t="s">
        <v>159</v>
      </c>
      <c r="AM8" s="14" t="s">
        <v>46</v>
      </c>
      <c r="AN8" s="20" t="s">
        <v>134</v>
      </c>
      <c r="AO8" s="20" t="s">
        <v>146</v>
      </c>
      <c r="AP8" s="20" t="s">
        <v>45</v>
      </c>
      <c r="AQ8" s="20" t="s">
        <v>36</v>
      </c>
      <c r="AR8" s="20" t="s">
        <v>140</v>
      </c>
      <c r="AS8" s="20" t="s">
        <v>20</v>
      </c>
    </row>
    <row r="9" spans="1:45" ht="18.95" customHeight="1">
      <c r="A9" s="17" t="s">
        <v>72</v>
      </c>
      <c r="B9" s="16" t="s">
        <v>136</v>
      </c>
      <c r="C9" s="16" t="s">
        <v>229</v>
      </c>
      <c r="D9" s="16" t="s">
        <v>37</v>
      </c>
      <c r="E9" s="14" t="s">
        <v>142</v>
      </c>
      <c r="F9" s="14" t="s">
        <v>37</v>
      </c>
      <c r="G9" s="14" t="s">
        <v>20</v>
      </c>
      <c r="H9" s="105">
        <v>1</v>
      </c>
      <c r="I9" s="105" t="s">
        <v>17</v>
      </c>
      <c r="J9" s="105" t="s">
        <v>47</v>
      </c>
      <c r="K9" s="14" t="s">
        <v>159</v>
      </c>
      <c r="L9" s="105">
        <v>2.9</v>
      </c>
      <c r="M9" s="105">
        <v>4.7</v>
      </c>
      <c r="N9" s="14" t="s">
        <v>33</v>
      </c>
      <c r="O9" s="20" t="s">
        <v>37</v>
      </c>
      <c r="P9" s="20" t="s">
        <v>43</v>
      </c>
      <c r="Q9" s="20" t="s">
        <v>47</v>
      </c>
      <c r="R9" s="20" t="s">
        <v>170</v>
      </c>
      <c r="S9" s="20" t="s">
        <v>27</v>
      </c>
      <c r="T9" s="20" t="s">
        <v>23</v>
      </c>
      <c r="U9" s="20" t="s">
        <v>143</v>
      </c>
      <c r="V9" s="20" t="s">
        <v>28</v>
      </c>
      <c r="W9" s="20" t="s">
        <v>136</v>
      </c>
      <c r="X9" s="20" t="s">
        <v>169</v>
      </c>
      <c r="Y9" s="20" t="s">
        <v>40</v>
      </c>
      <c r="Z9" s="20" t="s">
        <v>159</v>
      </c>
      <c r="AA9" s="20" t="s">
        <v>168</v>
      </c>
      <c r="AB9" s="20" t="s">
        <v>156</v>
      </c>
      <c r="AC9" s="20" t="s">
        <v>30</v>
      </c>
      <c r="AD9" s="20" t="s">
        <v>159</v>
      </c>
      <c r="AE9" s="20" t="s">
        <v>140</v>
      </c>
      <c r="AF9" s="20" t="s">
        <v>23</v>
      </c>
      <c r="AG9" s="20" t="s">
        <v>153</v>
      </c>
      <c r="AH9" s="20" t="s">
        <v>143</v>
      </c>
      <c r="AI9" s="20" t="s">
        <v>37</v>
      </c>
      <c r="AJ9" s="20" t="s">
        <v>31</v>
      </c>
      <c r="AK9" s="20" t="s">
        <v>138</v>
      </c>
      <c r="AL9" s="20" t="s">
        <v>131</v>
      </c>
      <c r="AM9" s="14" t="s">
        <v>20</v>
      </c>
      <c r="AN9" s="20" t="s">
        <v>136</v>
      </c>
      <c r="AO9" s="20" t="s">
        <v>157</v>
      </c>
      <c r="AP9" s="20" t="s">
        <v>147</v>
      </c>
      <c r="AQ9" s="20" t="s">
        <v>31</v>
      </c>
      <c r="AR9" s="20" t="s">
        <v>153</v>
      </c>
      <c r="AS9" s="20" t="s">
        <v>143</v>
      </c>
    </row>
    <row r="10" spans="1:45" ht="18.95" customHeight="1">
      <c r="A10" s="17" t="s">
        <v>90</v>
      </c>
      <c r="B10" s="16" t="s">
        <v>147</v>
      </c>
      <c r="C10" s="16" t="s">
        <v>247</v>
      </c>
      <c r="D10" s="16" t="s">
        <v>158</v>
      </c>
      <c r="E10" s="14" t="s">
        <v>132</v>
      </c>
      <c r="F10" s="14" t="s">
        <v>133</v>
      </c>
      <c r="G10" s="14" t="s">
        <v>153</v>
      </c>
      <c r="H10" s="105">
        <v>4.5</v>
      </c>
      <c r="I10" s="105">
        <v>1.5</v>
      </c>
      <c r="J10" s="105" t="s">
        <v>17</v>
      </c>
      <c r="K10" s="14" t="s">
        <v>159</v>
      </c>
      <c r="L10" s="105">
        <v>1.4</v>
      </c>
      <c r="M10" s="105">
        <v>3.8</v>
      </c>
      <c r="N10" s="14" t="s">
        <v>169</v>
      </c>
      <c r="O10" s="20" t="s">
        <v>20</v>
      </c>
      <c r="P10" s="20" t="s">
        <v>43</v>
      </c>
      <c r="Q10" s="20" t="s">
        <v>131</v>
      </c>
      <c r="R10" s="20" t="s">
        <v>135</v>
      </c>
      <c r="S10" s="20" t="s">
        <v>23</v>
      </c>
      <c r="T10" s="20" t="s">
        <v>146</v>
      </c>
      <c r="U10" s="20" t="s">
        <v>141</v>
      </c>
      <c r="V10" s="20" t="s">
        <v>20</v>
      </c>
      <c r="W10" s="20" t="s">
        <v>170</v>
      </c>
      <c r="X10" s="20" t="s">
        <v>171</v>
      </c>
      <c r="Y10" s="20" t="s">
        <v>37</v>
      </c>
      <c r="Z10" s="20" t="s">
        <v>172</v>
      </c>
      <c r="AA10" s="20" t="s">
        <v>169</v>
      </c>
      <c r="AB10" s="20" t="s">
        <v>164</v>
      </c>
      <c r="AC10" s="20" t="s">
        <v>173</v>
      </c>
      <c r="AD10" s="20" t="s">
        <v>138</v>
      </c>
      <c r="AE10" s="20" t="s">
        <v>140</v>
      </c>
      <c r="AF10" s="20" t="s">
        <v>146</v>
      </c>
      <c r="AG10" s="20" t="s">
        <v>136</v>
      </c>
      <c r="AH10" s="20" t="s">
        <v>158</v>
      </c>
      <c r="AI10" s="20" t="s">
        <v>140</v>
      </c>
      <c r="AJ10" s="20" t="s">
        <v>25</v>
      </c>
      <c r="AK10" s="20" t="s">
        <v>24</v>
      </c>
      <c r="AL10" s="20" t="s">
        <v>135</v>
      </c>
      <c r="AM10" s="14" t="s">
        <v>28</v>
      </c>
      <c r="AN10" s="20" t="s">
        <v>170</v>
      </c>
      <c r="AO10" s="20" t="s">
        <v>157</v>
      </c>
      <c r="AP10" s="20" t="s">
        <v>50</v>
      </c>
      <c r="AQ10" s="20" t="s">
        <v>47</v>
      </c>
      <c r="AR10" s="20" t="s">
        <v>154</v>
      </c>
      <c r="AS10" s="20" t="s">
        <v>40</v>
      </c>
    </row>
    <row r="11" spans="1:45" ht="18.95" customHeight="1">
      <c r="A11" s="17" t="s">
        <v>101</v>
      </c>
      <c r="B11" s="16" t="s">
        <v>134</v>
      </c>
      <c r="C11" s="16" t="s">
        <v>232</v>
      </c>
      <c r="D11" s="16" t="s">
        <v>45</v>
      </c>
      <c r="E11" s="14" t="s">
        <v>146</v>
      </c>
      <c r="F11" s="14" t="s">
        <v>155</v>
      </c>
      <c r="G11" s="14" t="s">
        <v>137</v>
      </c>
      <c r="H11" s="105">
        <v>3</v>
      </c>
      <c r="I11" s="105">
        <v>4</v>
      </c>
      <c r="J11" s="105">
        <v>3.9</v>
      </c>
      <c r="K11" s="14" t="s">
        <v>17</v>
      </c>
      <c r="L11" s="105">
        <v>2.2999999999999998</v>
      </c>
      <c r="M11" s="105">
        <v>1.1000000000000001</v>
      </c>
      <c r="N11" s="14" t="s">
        <v>48</v>
      </c>
      <c r="O11" s="20" t="s">
        <v>150</v>
      </c>
      <c r="P11" s="20" t="s">
        <v>133</v>
      </c>
      <c r="Q11" s="20" t="s">
        <v>164</v>
      </c>
      <c r="R11" s="20" t="s">
        <v>153</v>
      </c>
      <c r="S11" s="20" t="s">
        <v>28</v>
      </c>
      <c r="T11" s="20" t="s">
        <v>150</v>
      </c>
      <c r="U11" s="20" t="s">
        <v>144</v>
      </c>
      <c r="V11" s="20" t="s">
        <v>45</v>
      </c>
      <c r="W11" s="20" t="s">
        <v>33</v>
      </c>
      <c r="X11" s="20" t="s">
        <v>137</v>
      </c>
      <c r="Y11" s="20" t="s">
        <v>153</v>
      </c>
      <c r="Z11" s="20" t="s">
        <v>173</v>
      </c>
      <c r="AA11" s="20" t="s">
        <v>165</v>
      </c>
      <c r="AB11" s="20" t="s">
        <v>132</v>
      </c>
      <c r="AC11" s="20" t="s">
        <v>159</v>
      </c>
      <c r="AD11" s="20" t="s">
        <v>155</v>
      </c>
      <c r="AE11" s="20" t="s">
        <v>146</v>
      </c>
      <c r="AF11" s="20" t="s">
        <v>165</v>
      </c>
      <c r="AG11" s="20" t="s">
        <v>49</v>
      </c>
      <c r="AH11" s="20" t="s">
        <v>164</v>
      </c>
      <c r="AI11" s="20" t="s">
        <v>156</v>
      </c>
      <c r="AJ11" s="20" t="s">
        <v>144</v>
      </c>
      <c r="AK11" s="20" t="s">
        <v>167</v>
      </c>
      <c r="AL11" s="20" t="s">
        <v>146</v>
      </c>
      <c r="AM11" s="14" t="s">
        <v>164</v>
      </c>
      <c r="AN11" s="20" t="s">
        <v>33</v>
      </c>
      <c r="AO11" s="20" t="s">
        <v>22</v>
      </c>
      <c r="AP11" s="20" t="s">
        <v>134</v>
      </c>
      <c r="AQ11" s="20" t="s">
        <v>164</v>
      </c>
      <c r="AR11" s="20" t="s">
        <v>27</v>
      </c>
      <c r="AS11" s="20" t="s">
        <v>146</v>
      </c>
    </row>
    <row r="12" spans="1:45" ht="18.95" customHeight="1">
      <c r="A12" s="17" t="s">
        <v>217</v>
      </c>
      <c r="B12" s="16" t="s">
        <v>22</v>
      </c>
      <c r="C12" s="16" t="s">
        <v>247</v>
      </c>
      <c r="D12" s="16" t="s">
        <v>143</v>
      </c>
      <c r="E12" s="14" t="s">
        <v>23</v>
      </c>
      <c r="F12" s="14" t="s">
        <v>49</v>
      </c>
      <c r="G12" s="14" t="s">
        <v>152</v>
      </c>
      <c r="H12" s="105">
        <v>4.7</v>
      </c>
      <c r="I12" s="105">
        <v>2.9</v>
      </c>
      <c r="J12" s="105">
        <v>1.4</v>
      </c>
      <c r="K12" s="14" t="s">
        <v>20</v>
      </c>
      <c r="L12" s="105" t="s">
        <v>17</v>
      </c>
      <c r="M12" s="105">
        <v>3.6</v>
      </c>
      <c r="N12" s="14" t="s">
        <v>35</v>
      </c>
      <c r="O12" s="20" t="s">
        <v>173</v>
      </c>
      <c r="P12" s="20" t="s">
        <v>40</v>
      </c>
      <c r="Q12" s="20" t="s">
        <v>135</v>
      </c>
      <c r="R12" s="20" t="s">
        <v>25</v>
      </c>
      <c r="S12" s="20" t="s">
        <v>25</v>
      </c>
      <c r="T12" s="20" t="s">
        <v>21</v>
      </c>
      <c r="U12" s="20" t="s">
        <v>136</v>
      </c>
      <c r="V12" s="20" t="s">
        <v>157</v>
      </c>
      <c r="W12" s="20" t="s">
        <v>144</v>
      </c>
      <c r="X12" s="20" t="s">
        <v>174</v>
      </c>
      <c r="Y12" s="20" t="s">
        <v>135</v>
      </c>
      <c r="Z12" s="20" t="s">
        <v>168</v>
      </c>
      <c r="AA12" s="20" t="s">
        <v>24</v>
      </c>
      <c r="AB12" s="20" t="s">
        <v>46</v>
      </c>
      <c r="AC12" s="20" t="s">
        <v>48</v>
      </c>
      <c r="AD12" s="20" t="s">
        <v>36</v>
      </c>
      <c r="AE12" s="20" t="s">
        <v>22</v>
      </c>
      <c r="AF12" s="20" t="s">
        <v>21</v>
      </c>
      <c r="AG12" s="20" t="s">
        <v>158</v>
      </c>
      <c r="AH12" s="20" t="s">
        <v>135</v>
      </c>
      <c r="AI12" s="20" t="s">
        <v>47</v>
      </c>
      <c r="AJ12" s="20" t="s">
        <v>135</v>
      </c>
      <c r="AK12" s="20" t="s">
        <v>162</v>
      </c>
      <c r="AL12" s="20" t="s">
        <v>43</v>
      </c>
      <c r="AM12" s="14" t="s">
        <v>135</v>
      </c>
      <c r="AN12" s="20" t="s">
        <v>144</v>
      </c>
      <c r="AO12" s="20" t="s">
        <v>43</v>
      </c>
      <c r="AP12" s="20" t="s">
        <v>151</v>
      </c>
      <c r="AQ12" s="20" t="s">
        <v>28</v>
      </c>
      <c r="AR12" s="20" t="s">
        <v>21</v>
      </c>
      <c r="AS12" s="20" t="s">
        <v>49</v>
      </c>
    </row>
    <row r="13" spans="1:45" ht="18.95" customHeight="1">
      <c r="A13" s="17" t="s">
        <v>233</v>
      </c>
      <c r="B13" s="16" t="s">
        <v>39</v>
      </c>
      <c r="C13" s="16" t="s">
        <v>251</v>
      </c>
      <c r="D13" s="16" t="s">
        <v>159</v>
      </c>
      <c r="E13" s="14" t="s">
        <v>39</v>
      </c>
      <c r="F13" s="14" t="s">
        <v>39</v>
      </c>
      <c r="G13" s="14" t="s">
        <v>150</v>
      </c>
      <c r="H13" s="105">
        <v>2.2999999999999998</v>
      </c>
      <c r="I13" s="105">
        <v>3.9</v>
      </c>
      <c r="J13" s="105" t="s">
        <v>45</v>
      </c>
      <c r="K13" s="14" t="s">
        <v>25</v>
      </c>
      <c r="L13" s="105">
        <v>3.4</v>
      </c>
      <c r="M13" s="105" t="s">
        <v>17</v>
      </c>
      <c r="N13" s="14" t="s">
        <v>146</v>
      </c>
      <c r="O13" s="20" t="s">
        <v>166</v>
      </c>
      <c r="P13" s="20" t="s">
        <v>170</v>
      </c>
      <c r="Q13" s="20" t="s">
        <v>33</v>
      </c>
      <c r="R13" s="20" t="s">
        <v>21</v>
      </c>
      <c r="S13" s="20" t="s">
        <v>23</v>
      </c>
      <c r="T13" s="20" t="s">
        <v>169</v>
      </c>
      <c r="U13" s="20" t="s">
        <v>27</v>
      </c>
      <c r="V13" s="20" t="s">
        <v>152</v>
      </c>
      <c r="W13" s="20" t="s">
        <v>36</v>
      </c>
      <c r="X13" s="20" t="s">
        <v>175</v>
      </c>
      <c r="Y13" s="20" t="s">
        <v>134</v>
      </c>
      <c r="Z13" s="20" t="s">
        <v>46</v>
      </c>
      <c r="AA13" s="20" t="s">
        <v>172</v>
      </c>
      <c r="AB13" s="20" t="s">
        <v>25</v>
      </c>
      <c r="AC13" s="20" t="s">
        <v>153</v>
      </c>
      <c r="AD13" s="20" t="s">
        <v>134</v>
      </c>
      <c r="AE13" s="20" t="s">
        <v>27</v>
      </c>
      <c r="AF13" s="20" t="s">
        <v>176</v>
      </c>
      <c r="AG13" s="20" t="s">
        <v>156</v>
      </c>
      <c r="AH13" s="20" t="s">
        <v>163</v>
      </c>
      <c r="AI13" s="20" t="s">
        <v>159</v>
      </c>
      <c r="AJ13" s="20" t="s">
        <v>24</v>
      </c>
      <c r="AK13" s="20" t="s">
        <v>144</v>
      </c>
      <c r="AL13" s="20" t="s">
        <v>27</v>
      </c>
      <c r="AM13" s="14" t="s">
        <v>46</v>
      </c>
      <c r="AN13" s="20" t="s">
        <v>36</v>
      </c>
      <c r="AO13" s="20" t="s">
        <v>22</v>
      </c>
      <c r="AP13" s="20" t="s">
        <v>172</v>
      </c>
      <c r="AQ13" s="20" t="s">
        <v>138</v>
      </c>
      <c r="AR13" s="20" t="s">
        <v>153</v>
      </c>
      <c r="AS13" s="20" t="s">
        <v>39</v>
      </c>
    </row>
    <row r="14" spans="1:45" ht="18.95" customHeight="1">
      <c r="A14" s="17" t="s">
        <v>73</v>
      </c>
      <c r="B14" s="16" t="s">
        <v>166</v>
      </c>
      <c r="C14" s="16" t="s">
        <v>137</v>
      </c>
      <c r="D14" s="16" t="s">
        <v>175</v>
      </c>
      <c r="E14" s="14" t="s">
        <v>159</v>
      </c>
      <c r="F14" s="14" t="s">
        <v>156</v>
      </c>
      <c r="G14" s="14" t="s">
        <v>138</v>
      </c>
      <c r="H14" s="105">
        <v>1.5</v>
      </c>
      <c r="I14" s="105">
        <v>4.8</v>
      </c>
      <c r="J14" s="105" t="s">
        <v>44</v>
      </c>
      <c r="K14" s="14" t="s">
        <v>48</v>
      </c>
      <c r="L14" s="105">
        <v>6.3</v>
      </c>
      <c r="M14" s="105">
        <v>3.6</v>
      </c>
      <c r="N14" s="14" t="s">
        <v>17</v>
      </c>
      <c r="O14" s="20" t="s">
        <v>134</v>
      </c>
      <c r="P14" s="20" t="s">
        <v>146</v>
      </c>
      <c r="Q14" s="20" t="s">
        <v>24</v>
      </c>
      <c r="R14" s="20" t="s">
        <v>44</v>
      </c>
      <c r="S14" s="20" t="s">
        <v>36</v>
      </c>
      <c r="T14" s="20" t="s">
        <v>33</v>
      </c>
      <c r="U14" s="20" t="s">
        <v>168</v>
      </c>
      <c r="V14" s="20" t="s">
        <v>46</v>
      </c>
      <c r="W14" s="20" t="s">
        <v>172</v>
      </c>
      <c r="X14" s="20" t="s">
        <v>50</v>
      </c>
      <c r="Y14" s="20" t="s">
        <v>139</v>
      </c>
      <c r="Z14" s="20" t="s">
        <v>25</v>
      </c>
      <c r="AA14" s="20" t="s">
        <v>22</v>
      </c>
      <c r="AB14" s="20" t="s">
        <v>49</v>
      </c>
      <c r="AC14" s="20" t="s">
        <v>22</v>
      </c>
      <c r="AD14" s="20" t="s">
        <v>20</v>
      </c>
      <c r="AE14" s="20" t="s">
        <v>168</v>
      </c>
      <c r="AF14" s="20" t="s">
        <v>154</v>
      </c>
      <c r="AG14" s="20" t="s">
        <v>24</v>
      </c>
      <c r="AH14" s="20" t="s">
        <v>24</v>
      </c>
      <c r="AI14" s="20" t="s">
        <v>36</v>
      </c>
      <c r="AJ14" s="20" t="s">
        <v>177</v>
      </c>
      <c r="AK14" s="20" t="s">
        <v>132</v>
      </c>
      <c r="AL14" s="20" t="s">
        <v>138</v>
      </c>
      <c r="AM14" s="14" t="s">
        <v>168</v>
      </c>
      <c r="AN14" s="20" t="s">
        <v>172</v>
      </c>
      <c r="AO14" s="20" t="s">
        <v>33</v>
      </c>
      <c r="AP14" s="20" t="s">
        <v>33</v>
      </c>
      <c r="AQ14" s="20" t="s">
        <v>177</v>
      </c>
      <c r="AR14" s="20" t="s">
        <v>47</v>
      </c>
      <c r="AS14" s="20" t="s">
        <v>146</v>
      </c>
    </row>
    <row r="15" spans="1:45" ht="18.95" customHeight="1">
      <c r="A15" s="17" t="s">
        <v>74</v>
      </c>
      <c r="B15" s="16" t="s">
        <v>43</v>
      </c>
      <c r="C15" s="16" t="s">
        <v>234</v>
      </c>
      <c r="D15" s="16" t="s">
        <v>38</v>
      </c>
      <c r="E15" s="14" t="s">
        <v>47</v>
      </c>
      <c r="F15" s="14" t="s">
        <v>170</v>
      </c>
      <c r="G15" s="14" t="s">
        <v>141</v>
      </c>
      <c r="H15" s="105">
        <v>3.2</v>
      </c>
      <c r="I15" s="105">
        <v>1.4</v>
      </c>
      <c r="J15" s="105">
        <v>2.4</v>
      </c>
      <c r="K15" s="14" t="s">
        <v>174</v>
      </c>
      <c r="L15" s="105">
        <v>4.9000000000000004</v>
      </c>
      <c r="M15" s="105">
        <v>6.5</v>
      </c>
      <c r="N15" s="14" t="s">
        <v>134</v>
      </c>
      <c r="O15" s="20" t="s">
        <v>17</v>
      </c>
      <c r="P15" s="20" t="s">
        <v>173</v>
      </c>
      <c r="Q15" s="20" t="s">
        <v>40</v>
      </c>
      <c r="R15" s="20" t="s">
        <v>31</v>
      </c>
      <c r="S15" s="20" t="s">
        <v>36</v>
      </c>
      <c r="T15" s="20" t="s">
        <v>170</v>
      </c>
      <c r="U15" s="20" t="s">
        <v>46</v>
      </c>
      <c r="V15" s="20" t="s">
        <v>37</v>
      </c>
      <c r="W15" s="20" t="s">
        <v>142</v>
      </c>
      <c r="X15" s="20" t="s">
        <v>179</v>
      </c>
      <c r="Y15" s="20" t="s">
        <v>144</v>
      </c>
      <c r="Z15" s="20" t="s">
        <v>164</v>
      </c>
      <c r="AA15" s="20" t="s">
        <v>155</v>
      </c>
      <c r="AB15" s="20" t="s">
        <v>138</v>
      </c>
      <c r="AC15" s="20" t="s">
        <v>23</v>
      </c>
      <c r="AD15" s="20" t="s">
        <v>164</v>
      </c>
      <c r="AE15" s="20" t="s">
        <v>143</v>
      </c>
      <c r="AF15" s="20" t="s">
        <v>170</v>
      </c>
      <c r="AG15" s="20" t="s">
        <v>156</v>
      </c>
      <c r="AH15" s="20" t="s">
        <v>49</v>
      </c>
      <c r="AI15" s="20" t="s">
        <v>40</v>
      </c>
      <c r="AJ15" s="20" t="s">
        <v>157</v>
      </c>
      <c r="AK15" s="20" t="s">
        <v>48</v>
      </c>
      <c r="AL15" s="20" t="s">
        <v>50</v>
      </c>
      <c r="AM15" s="14" t="s">
        <v>27</v>
      </c>
      <c r="AN15" s="20" t="s">
        <v>141</v>
      </c>
      <c r="AO15" s="20" t="s">
        <v>163</v>
      </c>
      <c r="AP15" s="20" t="s">
        <v>142</v>
      </c>
      <c r="AQ15" s="20" t="s">
        <v>164</v>
      </c>
      <c r="AR15" s="20" t="s">
        <v>151</v>
      </c>
      <c r="AS15" s="20" t="s">
        <v>151</v>
      </c>
    </row>
    <row r="16" spans="1:45" ht="18.95" customHeight="1">
      <c r="A16" s="17" t="s">
        <v>75</v>
      </c>
      <c r="B16" s="16" t="s">
        <v>133</v>
      </c>
      <c r="C16" s="16" t="s">
        <v>235</v>
      </c>
      <c r="D16" s="16" t="s">
        <v>43</v>
      </c>
      <c r="E16" s="14" t="s">
        <v>132</v>
      </c>
      <c r="F16" s="14" t="s">
        <v>47</v>
      </c>
      <c r="G16" s="14" t="s">
        <v>134</v>
      </c>
      <c r="H16" s="105">
        <v>2.2999999999999998</v>
      </c>
      <c r="I16" s="105">
        <v>2</v>
      </c>
      <c r="J16" s="105" t="s">
        <v>43</v>
      </c>
      <c r="K16" s="14" t="s">
        <v>133</v>
      </c>
      <c r="L16" s="105">
        <v>2.8</v>
      </c>
      <c r="M16" s="105">
        <v>1.9</v>
      </c>
      <c r="N16" s="14" t="s">
        <v>27</v>
      </c>
      <c r="O16" s="20" t="s">
        <v>164</v>
      </c>
      <c r="P16" s="20" t="s">
        <v>17</v>
      </c>
      <c r="Q16" s="20" t="s">
        <v>43</v>
      </c>
      <c r="R16" s="20" t="s">
        <v>151</v>
      </c>
      <c r="S16" s="20" t="s">
        <v>43</v>
      </c>
      <c r="T16" s="20" t="s">
        <v>27</v>
      </c>
      <c r="U16" s="20" t="s">
        <v>143</v>
      </c>
      <c r="V16" s="20" t="s">
        <v>22</v>
      </c>
      <c r="W16" s="20" t="s">
        <v>157</v>
      </c>
      <c r="X16" s="20" t="s">
        <v>163</v>
      </c>
      <c r="Y16" s="20" t="s">
        <v>144</v>
      </c>
      <c r="Z16" s="20" t="s">
        <v>151</v>
      </c>
      <c r="AA16" s="20" t="s">
        <v>45</v>
      </c>
      <c r="AB16" s="20" t="s">
        <v>28</v>
      </c>
      <c r="AC16" s="20" t="s">
        <v>43</v>
      </c>
      <c r="AD16" s="20" t="s">
        <v>153</v>
      </c>
      <c r="AE16" s="20" t="s">
        <v>22</v>
      </c>
      <c r="AF16" s="20" t="s">
        <v>164</v>
      </c>
      <c r="AG16" s="20" t="s">
        <v>31</v>
      </c>
      <c r="AH16" s="20" t="s">
        <v>20</v>
      </c>
      <c r="AI16" s="20" t="s">
        <v>50</v>
      </c>
      <c r="AJ16" s="20" t="s">
        <v>157</v>
      </c>
      <c r="AK16" s="20" t="s">
        <v>39</v>
      </c>
      <c r="AL16" s="20" t="s">
        <v>132</v>
      </c>
      <c r="AM16" s="14" t="s">
        <v>170</v>
      </c>
      <c r="AN16" s="20" t="s">
        <v>157</v>
      </c>
      <c r="AO16" s="20" t="s">
        <v>37</v>
      </c>
      <c r="AP16" s="20" t="s">
        <v>40</v>
      </c>
      <c r="AQ16" s="20" t="s">
        <v>146</v>
      </c>
      <c r="AR16" s="20" t="s">
        <v>38</v>
      </c>
      <c r="AS16" s="20" t="s">
        <v>143</v>
      </c>
    </row>
    <row r="17" spans="1:45" ht="18.95" customHeight="1">
      <c r="A17" s="17" t="s">
        <v>218</v>
      </c>
      <c r="B17" s="16" t="s">
        <v>141</v>
      </c>
      <c r="C17" s="16" t="s">
        <v>236</v>
      </c>
      <c r="D17" s="16" t="s">
        <v>140</v>
      </c>
      <c r="E17" s="14" t="s">
        <v>50</v>
      </c>
      <c r="F17" s="14" t="s">
        <v>20</v>
      </c>
      <c r="G17" s="14" t="s">
        <v>164</v>
      </c>
      <c r="H17" s="105">
        <v>4.7</v>
      </c>
      <c r="I17" s="105">
        <v>1.7</v>
      </c>
      <c r="J17" s="105" t="s">
        <v>42</v>
      </c>
      <c r="K17" s="14" t="s">
        <v>164</v>
      </c>
      <c r="L17" s="105">
        <v>1.1000000000000001</v>
      </c>
      <c r="M17" s="105">
        <v>4.5999999999999996</v>
      </c>
      <c r="N17" s="14" t="s">
        <v>150</v>
      </c>
      <c r="O17" s="20" t="s">
        <v>40</v>
      </c>
      <c r="P17" s="20" t="s">
        <v>170</v>
      </c>
      <c r="Q17" s="20" t="s">
        <v>17</v>
      </c>
      <c r="R17" s="20" t="s">
        <v>25</v>
      </c>
      <c r="S17" s="20" t="s">
        <v>43</v>
      </c>
      <c r="T17" s="20" t="s">
        <v>146</v>
      </c>
      <c r="U17" s="20" t="s">
        <v>131</v>
      </c>
      <c r="V17" s="20" t="s">
        <v>38</v>
      </c>
      <c r="W17" s="20" t="s">
        <v>38</v>
      </c>
      <c r="X17" s="20" t="s">
        <v>177</v>
      </c>
      <c r="Y17" s="20" t="s">
        <v>47</v>
      </c>
      <c r="Z17" s="20" t="s">
        <v>155</v>
      </c>
      <c r="AA17" s="20" t="s">
        <v>24</v>
      </c>
      <c r="AB17" s="20" t="s">
        <v>144</v>
      </c>
      <c r="AC17" s="20" t="s">
        <v>21</v>
      </c>
      <c r="AD17" s="20" t="s">
        <v>176</v>
      </c>
      <c r="AE17" s="20" t="s">
        <v>135</v>
      </c>
      <c r="AF17" s="20" t="s">
        <v>146</v>
      </c>
      <c r="AG17" s="20" t="s">
        <v>19</v>
      </c>
      <c r="AH17" s="20" t="s">
        <v>131</v>
      </c>
      <c r="AI17" s="20" t="s">
        <v>158</v>
      </c>
      <c r="AJ17" s="20" t="s">
        <v>136</v>
      </c>
      <c r="AK17" s="20" t="s">
        <v>35</v>
      </c>
      <c r="AL17" s="20" t="s">
        <v>25</v>
      </c>
      <c r="AM17" s="14" t="s">
        <v>142</v>
      </c>
      <c r="AN17" s="20" t="s">
        <v>38</v>
      </c>
      <c r="AO17" s="20" t="s">
        <v>31</v>
      </c>
      <c r="AP17" s="20" t="s">
        <v>132</v>
      </c>
      <c r="AQ17" s="20" t="s">
        <v>143</v>
      </c>
      <c r="AR17" s="20" t="s">
        <v>152</v>
      </c>
      <c r="AS17" s="20" t="s">
        <v>133</v>
      </c>
    </row>
    <row r="18" spans="1:45" ht="18.95" customHeight="1">
      <c r="A18" s="17" t="s">
        <v>91</v>
      </c>
      <c r="B18" s="16" t="s">
        <v>136</v>
      </c>
      <c r="C18" s="16" t="s">
        <v>241</v>
      </c>
      <c r="D18" s="16" t="s">
        <v>25</v>
      </c>
      <c r="E18" s="14" t="s">
        <v>133</v>
      </c>
      <c r="F18" s="14" t="s">
        <v>30</v>
      </c>
      <c r="G18" s="14" t="s">
        <v>45</v>
      </c>
      <c r="H18" s="105">
        <v>5.2</v>
      </c>
      <c r="I18" s="105">
        <v>2.2000000000000002</v>
      </c>
      <c r="J18" s="105" t="s">
        <v>41</v>
      </c>
      <c r="K18" s="14" t="s">
        <v>153</v>
      </c>
      <c r="L18" s="105">
        <v>0.9</v>
      </c>
      <c r="M18" s="105">
        <v>4.5</v>
      </c>
      <c r="N18" s="14" t="s">
        <v>177</v>
      </c>
      <c r="O18" s="20" t="s">
        <v>157</v>
      </c>
      <c r="P18" s="20" t="s">
        <v>151</v>
      </c>
      <c r="Q18" s="20" t="s">
        <v>135</v>
      </c>
      <c r="R18" s="20" t="s">
        <v>17</v>
      </c>
      <c r="S18" s="20" t="s">
        <v>170</v>
      </c>
      <c r="T18" s="20" t="s">
        <v>154</v>
      </c>
      <c r="U18" s="20" t="s">
        <v>37</v>
      </c>
      <c r="V18" s="20" t="s">
        <v>157</v>
      </c>
      <c r="W18" s="20" t="s">
        <v>40</v>
      </c>
      <c r="X18" s="20" t="s">
        <v>174</v>
      </c>
      <c r="Y18" s="20" t="s">
        <v>140</v>
      </c>
      <c r="Z18" s="20" t="s">
        <v>166</v>
      </c>
      <c r="AA18" s="20" t="s">
        <v>179</v>
      </c>
      <c r="AB18" s="20" t="s">
        <v>134</v>
      </c>
      <c r="AC18" s="20" t="s">
        <v>155</v>
      </c>
      <c r="AD18" s="20" t="s">
        <v>167</v>
      </c>
      <c r="AE18" s="20" t="s">
        <v>37</v>
      </c>
      <c r="AF18" s="20" t="s">
        <v>154</v>
      </c>
      <c r="AG18" s="20" t="s">
        <v>25</v>
      </c>
      <c r="AH18" s="20" t="s">
        <v>131</v>
      </c>
      <c r="AI18" s="20" t="s">
        <v>136</v>
      </c>
      <c r="AJ18" s="20" t="s">
        <v>131</v>
      </c>
      <c r="AK18" s="20" t="s">
        <v>162</v>
      </c>
      <c r="AL18" s="20" t="s">
        <v>143</v>
      </c>
      <c r="AM18" s="14" t="s">
        <v>28</v>
      </c>
      <c r="AN18" s="20" t="s">
        <v>40</v>
      </c>
      <c r="AO18" s="20" t="s">
        <v>153</v>
      </c>
      <c r="AP18" s="20" t="s">
        <v>133</v>
      </c>
      <c r="AQ18" s="20" t="s">
        <v>142</v>
      </c>
      <c r="AR18" s="20" t="s">
        <v>138</v>
      </c>
      <c r="AS18" s="20" t="s">
        <v>153</v>
      </c>
    </row>
    <row r="19" spans="1:45" ht="18.95" customHeight="1">
      <c r="A19" s="17" t="s">
        <v>76</v>
      </c>
      <c r="B19" s="16" t="s">
        <v>157</v>
      </c>
      <c r="C19" s="16" t="s">
        <v>237</v>
      </c>
      <c r="D19" s="16" t="s">
        <v>157</v>
      </c>
      <c r="E19" s="14" t="s">
        <v>144</v>
      </c>
      <c r="F19" s="14" t="s">
        <v>164</v>
      </c>
      <c r="G19" s="14" t="s">
        <v>175</v>
      </c>
      <c r="H19" s="105">
        <v>3.8</v>
      </c>
      <c r="I19" s="105">
        <v>3.6</v>
      </c>
      <c r="J19" s="105" t="s">
        <v>40</v>
      </c>
      <c r="K19" s="14" t="s">
        <v>28</v>
      </c>
      <c r="L19" s="105">
        <v>1.2</v>
      </c>
      <c r="M19" s="105">
        <v>2.4</v>
      </c>
      <c r="N19" s="14" t="s">
        <v>36</v>
      </c>
      <c r="O19" s="20" t="s">
        <v>163</v>
      </c>
      <c r="P19" s="20" t="s">
        <v>43</v>
      </c>
      <c r="Q19" s="20" t="s">
        <v>43</v>
      </c>
      <c r="R19" s="20" t="s">
        <v>38</v>
      </c>
      <c r="S19" s="20" t="s">
        <v>17</v>
      </c>
      <c r="T19" s="20" t="s">
        <v>176</v>
      </c>
      <c r="U19" s="20" t="s">
        <v>38</v>
      </c>
      <c r="V19" s="20" t="s">
        <v>146</v>
      </c>
      <c r="W19" s="20" t="s">
        <v>152</v>
      </c>
      <c r="X19" s="20" t="s">
        <v>178</v>
      </c>
      <c r="Y19" s="20" t="s">
        <v>170</v>
      </c>
      <c r="Z19" s="20" t="s">
        <v>21</v>
      </c>
      <c r="AA19" s="20" t="s">
        <v>165</v>
      </c>
      <c r="AB19" s="20" t="s">
        <v>23</v>
      </c>
      <c r="AC19" s="20" t="s">
        <v>159</v>
      </c>
      <c r="AD19" s="20" t="s">
        <v>155</v>
      </c>
      <c r="AE19" s="20" t="s">
        <v>30</v>
      </c>
      <c r="AF19" s="20" t="s">
        <v>138</v>
      </c>
      <c r="AG19" s="20" t="s">
        <v>37</v>
      </c>
      <c r="AH19" s="20" t="s">
        <v>38</v>
      </c>
      <c r="AI19" s="20" t="s">
        <v>40</v>
      </c>
      <c r="AJ19" s="20" t="s">
        <v>43</v>
      </c>
      <c r="AK19" s="20" t="s">
        <v>175</v>
      </c>
      <c r="AL19" s="20" t="s">
        <v>164</v>
      </c>
      <c r="AM19" s="14" t="s">
        <v>38</v>
      </c>
      <c r="AN19" s="20" t="s">
        <v>152</v>
      </c>
      <c r="AO19" s="20" t="s">
        <v>37</v>
      </c>
      <c r="AP19" s="20" t="s">
        <v>159</v>
      </c>
      <c r="AQ19" s="20" t="s">
        <v>133</v>
      </c>
      <c r="AR19" s="20" t="s">
        <v>159</v>
      </c>
      <c r="AS19" s="20" t="s">
        <v>144</v>
      </c>
    </row>
    <row r="20" spans="1:45" ht="18.95" customHeight="1">
      <c r="A20" s="17" t="s">
        <v>77</v>
      </c>
      <c r="B20" s="16" t="s">
        <v>159</v>
      </c>
      <c r="C20" s="16" t="s">
        <v>238</v>
      </c>
      <c r="D20" s="16" t="s">
        <v>146</v>
      </c>
      <c r="E20" s="14" t="s">
        <v>38</v>
      </c>
      <c r="F20" s="14" t="s">
        <v>22</v>
      </c>
      <c r="G20" s="14" t="s">
        <v>136</v>
      </c>
      <c r="H20" s="105">
        <v>3.4</v>
      </c>
      <c r="I20" s="105">
        <v>2.5</v>
      </c>
      <c r="J20" s="105" t="s">
        <v>39</v>
      </c>
      <c r="K20" s="14" t="s">
        <v>35</v>
      </c>
      <c r="L20" s="105">
        <v>4.8</v>
      </c>
      <c r="M20" s="105">
        <v>5.4</v>
      </c>
      <c r="N20" s="14" t="s">
        <v>154</v>
      </c>
      <c r="O20" s="20" t="s">
        <v>170</v>
      </c>
      <c r="P20" s="20" t="s">
        <v>144</v>
      </c>
      <c r="Q20" s="20" t="s">
        <v>146</v>
      </c>
      <c r="R20" s="20" t="s">
        <v>173</v>
      </c>
      <c r="S20" s="20" t="s">
        <v>167</v>
      </c>
      <c r="T20" s="20" t="s">
        <v>17</v>
      </c>
      <c r="U20" s="20" t="s">
        <v>156</v>
      </c>
      <c r="V20" s="20" t="s">
        <v>170</v>
      </c>
      <c r="W20" s="20" t="s">
        <v>151</v>
      </c>
      <c r="X20" s="20" t="s">
        <v>48</v>
      </c>
      <c r="Y20" s="20" t="s">
        <v>176</v>
      </c>
      <c r="Z20" s="20" t="s">
        <v>146</v>
      </c>
      <c r="AA20" s="20" t="s">
        <v>27</v>
      </c>
      <c r="AB20" s="20" t="s">
        <v>138</v>
      </c>
      <c r="AC20" s="20" t="s">
        <v>151</v>
      </c>
      <c r="AD20" s="20" t="s">
        <v>146</v>
      </c>
      <c r="AE20" s="20" t="s">
        <v>157</v>
      </c>
      <c r="AF20" s="20" t="s">
        <v>141</v>
      </c>
      <c r="AG20" s="20" t="s">
        <v>21</v>
      </c>
      <c r="AH20" s="20" t="s">
        <v>46</v>
      </c>
      <c r="AI20" s="20" t="s">
        <v>156</v>
      </c>
      <c r="AJ20" s="20" t="s">
        <v>168</v>
      </c>
      <c r="AK20" s="20" t="s">
        <v>152</v>
      </c>
      <c r="AL20" s="20" t="s">
        <v>157</v>
      </c>
      <c r="AM20" s="14" t="s">
        <v>27</v>
      </c>
      <c r="AN20" s="20" t="s">
        <v>151</v>
      </c>
      <c r="AO20" s="20" t="s">
        <v>163</v>
      </c>
      <c r="AP20" s="20" t="s">
        <v>40</v>
      </c>
      <c r="AQ20" s="20" t="s">
        <v>176</v>
      </c>
      <c r="AR20" s="20" t="s">
        <v>157</v>
      </c>
      <c r="AS20" s="20" t="s">
        <v>23</v>
      </c>
    </row>
    <row r="21" spans="1:45" ht="18.95" customHeight="1">
      <c r="A21" s="17" t="s">
        <v>78</v>
      </c>
      <c r="B21" s="16" t="s">
        <v>136</v>
      </c>
      <c r="C21" s="16" t="s">
        <v>239</v>
      </c>
      <c r="D21" s="16" t="s">
        <v>25</v>
      </c>
      <c r="E21" s="14" t="s">
        <v>28</v>
      </c>
      <c r="F21" s="14" t="s">
        <v>132</v>
      </c>
      <c r="G21" s="14" t="s">
        <v>27</v>
      </c>
      <c r="H21" s="105">
        <v>4.0999999999999996</v>
      </c>
      <c r="I21" s="105">
        <v>1.5</v>
      </c>
      <c r="J21" s="105" t="s">
        <v>19</v>
      </c>
      <c r="K21" s="14" t="s">
        <v>164</v>
      </c>
      <c r="L21" s="105">
        <v>1.2</v>
      </c>
      <c r="M21" s="105">
        <v>4.0999999999999996</v>
      </c>
      <c r="N21" s="14" t="s">
        <v>166</v>
      </c>
      <c r="O21" s="20" t="s">
        <v>31</v>
      </c>
      <c r="P21" s="20" t="s">
        <v>143</v>
      </c>
      <c r="Q21" s="20" t="s">
        <v>147</v>
      </c>
      <c r="R21" s="20" t="s">
        <v>47</v>
      </c>
      <c r="S21" s="20" t="s">
        <v>20</v>
      </c>
      <c r="T21" s="20" t="s">
        <v>159</v>
      </c>
      <c r="U21" s="20" t="s">
        <v>17</v>
      </c>
      <c r="V21" s="20" t="s">
        <v>132</v>
      </c>
      <c r="W21" s="20" t="s">
        <v>23</v>
      </c>
      <c r="X21" s="20" t="s">
        <v>150</v>
      </c>
      <c r="Y21" s="20" t="s">
        <v>50</v>
      </c>
      <c r="Z21" s="20" t="s">
        <v>21</v>
      </c>
      <c r="AA21" s="20" t="s">
        <v>166</v>
      </c>
      <c r="AB21" s="20" t="s">
        <v>151</v>
      </c>
      <c r="AC21" s="20" t="s">
        <v>159</v>
      </c>
      <c r="AD21" s="20" t="s">
        <v>33</v>
      </c>
      <c r="AE21" s="20" t="s">
        <v>136</v>
      </c>
      <c r="AF21" s="20" t="s">
        <v>156</v>
      </c>
      <c r="AG21" s="20" t="s">
        <v>25</v>
      </c>
      <c r="AH21" s="20" t="s">
        <v>142</v>
      </c>
      <c r="AI21" s="20" t="s">
        <v>180</v>
      </c>
      <c r="AJ21" s="20" t="s">
        <v>143</v>
      </c>
      <c r="AK21" s="20" t="s">
        <v>175</v>
      </c>
      <c r="AL21" s="20" t="s">
        <v>136</v>
      </c>
      <c r="AM21" s="14" t="s">
        <v>158</v>
      </c>
      <c r="AN21" s="20" t="s">
        <v>40</v>
      </c>
      <c r="AO21" s="20" t="s">
        <v>151</v>
      </c>
      <c r="AP21" s="20" t="s">
        <v>170</v>
      </c>
      <c r="AQ21" s="20" t="s">
        <v>22</v>
      </c>
      <c r="AR21" s="20" t="s">
        <v>45</v>
      </c>
      <c r="AS21" s="20" t="s">
        <v>170</v>
      </c>
    </row>
    <row r="22" spans="1:45" ht="18.95" customHeight="1">
      <c r="A22" s="17" t="s">
        <v>79</v>
      </c>
      <c r="B22" s="16" t="s">
        <v>38</v>
      </c>
      <c r="C22" s="16" t="s">
        <v>232</v>
      </c>
      <c r="D22" s="16" t="s">
        <v>20</v>
      </c>
      <c r="E22" s="14" t="s">
        <v>131</v>
      </c>
      <c r="F22" s="14" t="s">
        <v>158</v>
      </c>
      <c r="G22" s="14" t="s">
        <v>43</v>
      </c>
      <c r="H22" s="105">
        <v>2.6</v>
      </c>
      <c r="I22" s="105">
        <v>1.3</v>
      </c>
      <c r="J22" s="105" t="s">
        <v>38</v>
      </c>
      <c r="K22" s="14" t="s">
        <v>36</v>
      </c>
      <c r="L22" s="105">
        <v>3.1</v>
      </c>
      <c r="M22" s="105">
        <v>4.3</v>
      </c>
      <c r="N22" s="14" t="s">
        <v>146</v>
      </c>
      <c r="O22" s="20" t="s">
        <v>37</v>
      </c>
      <c r="P22" s="20" t="s">
        <v>22</v>
      </c>
      <c r="Q22" s="20" t="s">
        <v>38</v>
      </c>
      <c r="R22" s="20" t="s">
        <v>31</v>
      </c>
      <c r="S22" s="20" t="s">
        <v>46</v>
      </c>
      <c r="T22" s="20" t="s">
        <v>132</v>
      </c>
      <c r="U22" s="20" t="s">
        <v>50</v>
      </c>
      <c r="V22" s="20" t="s">
        <v>17</v>
      </c>
      <c r="W22" s="20" t="s">
        <v>170</v>
      </c>
      <c r="X22" s="20" t="s">
        <v>155</v>
      </c>
      <c r="Y22" s="20" t="s">
        <v>164</v>
      </c>
      <c r="Z22" s="20" t="s">
        <v>31</v>
      </c>
      <c r="AA22" s="20" t="s">
        <v>134</v>
      </c>
      <c r="AB22" s="20" t="s">
        <v>30</v>
      </c>
      <c r="AC22" s="20" t="s">
        <v>170</v>
      </c>
      <c r="AD22" s="20" t="s">
        <v>151</v>
      </c>
      <c r="AE22" s="20" t="s">
        <v>50</v>
      </c>
      <c r="AF22" s="20" t="s">
        <v>132</v>
      </c>
      <c r="AG22" s="20" t="s">
        <v>153</v>
      </c>
      <c r="AH22" s="20" t="s">
        <v>133</v>
      </c>
      <c r="AI22" s="20" t="s">
        <v>43</v>
      </c>
      <c r="AJ22" s="20" t="s">
        <v>159</v>
      </c>
      <c r="AK22" s="20" t="s">
        <v>134</v>
      </c>
      <c r="AL22" s="20" t="s">
        <v>50</v>
      </c>
      <c r="AM22" s="14" t="s">
        <v>133</v>
      </c>
      <c r="AN22" s="20" t="s">
        <v>43</v>
      </c>
      <c r="AO22" s="20" t="s">
        <v>153</v>
      </c>
      <c r="AP22" s="20" t="s">
        <v>28</v>
      </c>
      <c r="AQ22" s="20" t="s">
        <v>146</v>
      </c>
      <c r="AR22" s="20" t="s">
        <v>38</v>
      </c>
      <c r="AS22" s="20" t="s">
        <v>135</v>
      </c>
    </row>
    <row r="23" spans="1:45" ht="18.95" customHeight="1">
      <c r="A23" s="17" t="s">
        <v>92</v>
      </c>
      <c r="B23" s="16" t="s">
        <v>143</v>
      </c>
      <c r="C23" s="16" t="s">
        <v>230</v>
      </c>
      <c r="D23" s="16" t="s">
        <v>132</v>
      </c>
      <c r="E23" s="14" t="s">
        <v>50</v>
      </c>
      <c r="F23" s="14" t="s">
        <v>20</v>
      </c>
      <c r="G23" s="14" t="s">
        <v>50</v>
      </c>
      <c r="H23" s="105">
        <v>4</v>
      </c>
      <c r="I23" s="105">
        <v>1.2</v>
      </c>
      <c r="J23" s="105" t="s">
        <v>22</v>
      </c>
      <c r="K23" s="14" t="s">
        <v>162</v>
      </c>
      <c r="L23" s="105">
        <v>3.3</v>
      </c>
      <c r="M23" s="105">
        <v>5.9</v>
      </c>
      <c r="N23" s="14" t="s">
        <v>163</v>
      </c>
      <c r="O23" s="20" t="s">
        <v>142</v>
      </c>
      <c r="P23" s="20" t="s">
        <v>157</v>
      </c>
      <c r="Q23" s="20" t="s">
        <v>20</v>
      </c>
      <c r="R23" s="20" t="s">
        <v>133</v>
      </c>
      <c r="S23" s="20" t="s">
        <v>152</v>
      </c>
      <c r="T23" s="20" t="s">
        <v>151</v>
      </c>
      <c r="U23" s="20" t="s">
        <v>20</v>
      </c>
      <c r="V23" s="20" t="s">
        <v>170</v>
      </c>
      <c r="W23" s="20" t="s">
        <v>17</v>
      </c>
      <c r="X23" s="20" t="s">
        <v>137</v>
      </c>
      <c r="Y23" s="20" t="s">
        <v>31</v>
      </c>
      <c r="Z23" s="20" t="s">
        <v>152</v>
      </c>
      <c r="AA23" s="20" t="s">
        <v>175</v>
      </c>
      <c r="AB23" s="20" t="s">
        <v>154</v>
      </c>
      <c r="AC23" s="20" t="s">
        <v>144</v>
      </c>
      <c r="AD23" s="20" t="s">
        <v>134</v>
      </c>
      <c r="AE23" s="20" t="s">
        <v>28</v>
      </c>
      <c r="AF23" s="20" t="s">
        <v>49</v>
      </c>
      <c r="AG23" s="20" t="s">
        <v>153</v>
      </c>
      <c r="AH23" s="20" t="s">
        <v>38</v>
      </c>
      <c r="AI23" s="20" t="s">
        <v>38</v>
      </c>
      <c r="AJ23" s="20" t="s">
        <v>151</v>
      </c>
      <c r="AK23" s="20" t="s">
        <v>36</v>
      </c>
      <c r="AL23" s="20" t="s">
        <v>47</v>
      </c>
      <c r="AM23" s="14" t="s">
        <v>30</v>
      </c>
      <c r="AN23" s="20" t="s">
        <v>17</v>
      </c>
      <c r="AO23" s="20" t="s">
        <v>159</v>
      </c>
      <c r="AP23" s="20" t="s">
        <v>135</v>
      </c>
      <c r="AQ23" s="20" t="s">
        <v>30</v>
      </c>
      <c r="AR23" s="20" t="s">
        <v>156</v>
      </c>
      <c r="AS23" s="20" t="s">
        <v>40</v>
      </c>
    </row>
    <row r="24" spans="1:45" ht="18.95" customHeight="1">
      <c r="A24" s="17" t="s">
        <v>93</v>
      </c>
      <c r="B24" s="16" t="s">
        <v>137</v>
      </c>
      <c r="C24" s="16" t="s">
        <v>149</v>
      </c>
      <c r="D24" s="16" t="s">
        <v>181</v>
      </c>
      <c r="E24" s="14" t="s">
        <v>138</v>
      </c>
      <c r="F24" s="14" t="s">
        <v>33</v>
      </c>
      <c r="G24" s="14" t="s">
        <v>166</v>
      </c>
      <c r="H24" s="105">
        <v>3.1</v>
      </c>
      <c r="I24" s="105">
        <v>6.1</v>
      </c>
      <c r="J24" s="105" t="s">
        <v>34</v>
      </c>
      <c r="K24" s="14" t="s">
        <v>162</v>
      </c>
      <c r="L24" s="105">
        <v>7.6</v>
      </c>
      <c r="M24" s="105">
        <v>5.8</v>
      </c>
      <c r="N24" s="14" t="s">
        <v>132</v>
      </c>
      <c r="O24" s="20" t="s">
        <v>167</v>
      </c>
      <c r="P24" s="20" t="s">
        <v>163</v>
      </c>
      <c r="Q24" s="20" t="s">
        <v>182</v>
      </c>
      <c r="R24" s="20" t="s">
        <v>171</v>
      </c>
      <c r="S24" s="20" t="s">
        <v>179</v>
      </c>
      <c r="T24" s="20" t="s">
        <v>48</v>
      </c>
      <c r="U24" s="20" t="s">
        <v>35</v>
      </c>
      <c r="V24" s="20" t="s">
        <v>155</v>
      </c>
      <c r="W24" s="20" t="s">
        <v>179</v>
      </c>
      <c r="X24" s="20" t="s">
        <v>17</v>
      </c>
      <c r="Y24" s="20" t="s">
        <v>183</v>
      </c>
      <c r="Z24" s="20" t="s">
        <v>20</v>
      </c>
      <c r="AA24" s="20" t="s">
        <v>143</v>
      </c>
      <c r="AB24" s="20" t="s">
        <v>163</v>
      </c>
      <c r="AC24" s="20" t="s">
        <v>146</v>
      </c>
      <c r="AD24" s="20" t="s">
        <v>23</v>
      </c>
      <c r="AE24" s="20" t="s">
        <v>35</v>
      </c>
      <c r="AF24" s="20" t="s">
        <v>176</v>
      </c>
      <c r="AG24" s="20" t="s">
        <v>181</v>
      </c>
      <c r="AH24" s="20" t="s">
        <v>171</v>
      </c>
      <c r="AI24" s="20" t="s">
        <v>179</v>
      </c>
      <c r="AJ24" s="20" t="s">
        <v>184</v>
      </c>
      <c r="AK24" s="20" t="s">
        <v>143</v>
      </c>
      <c r="AL24" s="20" t="s">
        <v>35</v>
      </c>
      <c r="AM24" s="14" t="s">
        <v>35</v>
      </c>
      <c r="AN24" s="20" t="s">
        <v>139</v>
      </c>
      <c r="AO24" s="20" t="s">
        <v>169</v>
      </c>
      <c r="AP24" s="20" t="s">
        <v>35</v>
      </c>
      <c r="AQ24" s="20" t="s">
        <v>184</v>
      </c>
      <c r="AR24" s="20" t="s">
        <v>151</v>
      </c>
      <c r="AS24" s="20" t="s">
        <v>163</v>
      </c>
    </row>
    <row r="25" spans="1:45" ht="18.95" customHeight="1">
      <c r="A25" s="17" t="s">
        <v>94</v>
      </c>
      <c r="B25" s="16" t="s">
        <v>143</v>
      </c>
      <c r="C25" s="16" t="s">
        <v>241</v>
      </c>
      <c r="D25" s="16" t="s">
        <v>47</v>
      </c>
      <c r="E25" s="14" t="s">
        <v>31</v>
      </c>
      <c r="F25" s="14" t="s">
        <v>156</v>
      </c>
      <c r="G25" s="14" t="s">
        <v>173</v>
      </c>
      <c r="H25" s="105">
        <v>5.4</v>
      </c>
      <c r="I25" s="105">
        <v>2.6</v>
      </c>
      <c r="J25" s="105" t="s">
        <v>37</v>
      </c>
      <c r="K25" s="14" t="s">
        <v>164</v>
      </c>
      <c r="L25" s="105">
        <v>0.9</v>
      </c>
      <c r="M25" s="105">
        <v>4.7</v>
      </c>
      <c r="N25" s="14" t="s">
        <v>185</v>
      </c>
      <c r="O25" s="20" t="s">
        <v>164</v>
      </c>
      <c r="P25" s="20" t="s">
        <v>153</v>
      </c>
      <c r="Q25" s="20" t="s">
        <v>47</v>
      </c>
      <c r="R25" s="20" t="s">
        <v>147</v>
      </c>
      <c r="S25" s="20" t="s">
        <v>170</v>
      </c>
      <c r="T25" s="20" t="s">
        <v>36</v>
      </c>
      <c r="U25" s="20" t="s">
        <v>50</v>
      </c>
      <c r="V25" s="20" t="s">
        <v>164</v>
      </c>
      <c r="W25" s="20" t="s">
        <v>31</v>
      </c>
      <c r="X25" s="20" t="s">
        <v>186</v>
      </c>
      <c r="Y25" s="20" t="s">
        <v>17</v>
      </c>
      <c r="Z25" s="20" t="s">
        <v>175</v>
      </c>
      <c r="AA25" s="20" t="s">
        <v>137</v>
      </c>
      <c r="AB25" s="20" t="s">
        <v>152</v>
      </c>
      <c r="AC25" s="20" t="s">
        <v>176</v>
      </c>
      <c r="AD25" s="20" t="s">
        <v>187</v>
      </c>
      <c r="AE25" s="20" t="s">
        <v>132</v>
      </c>
      <c r="AF25" s="20" t="s">
        <v>48</v>
      </c>
      <c r="AG25" s="20" t="s">
        <v>142</v>
      </c>
      <c r="AH25" s="20" t="s">
        <v>25</v>
      </c>
      <c r="AI25" s="20" t="s">
        <v>170</v>
      </c>
      <c r="AJ25" s="20" t="s">
        <v>158</v>
      </c>
      <c r="AK25" s="20" t="s">
        <v>34</v>
      </c>
      <c r="AL25" s="20" t="s">
        <v>43</v>
      </c>
      <c r="AM25" s="14" t="s">
        <v>143</v>
      </c>
      <c r="AN25" s="20" t="s">
        <v>31</v>
      </c>
      <c r="AO25" s="20" t="s">
        <v>144</v>
      </c>
      <c r="AP25" s="20" t="s">
        <v>151</v>
      </c>
      <c r="AQ25" s="20" t="s">
        <v>180</v>
      </c>
      <c r="AR25" s="20" t="s">
        <v>176</v>
      </c>
      <c r="AS25" s="20" t="s">
        <v>156</v>
      </c>
    </row>
    <row r="26" spans="1:45" ht="18.95" customHeight="1">
      <c r="A26" s="17" t="s">
        <v>95</v>
      </c>
      <c r="B26" s="16" t="s">
        <v>172</v>
      </c>
      <c r="C26" s="16" t="s">
        <v>174</v>
      </c>
      <c r="D26" s="16" t="s">
        <v>36</v>
      </c>
      <c r="E26" s="14" t="s">
        <v>144</v>
      </c>
      <c r="F26" s="14" t="s">
        <v>151</v>
      </c>
      <c r="G26" s="14" t="s">
        <v>152</v>
      </c>
      <c r="H26" s="105">
        <v>1.3</v>
      </c>
      <c r="I26" s="105">
        <v>4.0999999999999996</v>
      </c>
      <c r="J26" s="105" t="s">
        <v>36</v>
      </c>
      <c r="K26" s="14" t="s">
        <v>138</v>
      </c>
      <c r="L26" s="105">
        <v>5.7</v>
      </c>
      <c r="M26" s="105">
        <v>4.2</v>
      </c>
      <c r="N26" s="14" t="s">
        <v>28</v>
      </c>
      <c r="O26" s="20" t="s">
        <v>159</v>
      </c>
      <c r="P26" s="20" t="s">
        <v>31</v>
      </c>
      <c r="Q26" s="20" t="s">
        <v>149</v>
      </c>
      <c r="R26" s="20" t="s">
        <v>166</v>
      </c>
      <c r="S26" s="20" t="s">
        <v>48</v>
      </c>
      <c r="T26" s="20" t="s">
        <v>27</v>
      </c>
      <c r="U26" s="20" t="s">
        <v>21</v>
      </c>
      <c r="V26" s="20" t="s">
        <v>153</v>
      </c>
      <c r="W26" s="20" t="s">
        <v>33</v>
      </c>
      <c r="X26" s="20" t="s">
        <v>38</v>
      </c>
      <c r="Y26" s="20" t="s">
        <v>187</v>
      </c>
      <c r="Z26" s="20" t="s">
        <v>17</v>
      </c>
      <c r="AA26" s="20" t="s">
        <v>28</v>
      </c>
      <c r="AB26" s="20" t="s">
        <v>153</v>
      </c>
      <c r="AC26" s="20" t="s">
        <v>136</v>
      </c>
      <c r="AD26" s="20" t="s">
        <v>25</v>
      </c>
      <c r="AE26" s="20" t="s">
        <v>152</v>
      </c>
      <c r="AF26" s="20" t="s">
        <v>134</v>
      </c>
      <c r="AG26" s="20" t="s">
        <v>176</v>
      </c>
      <c r="AH26" s="20" t="s">
        <v>149</v>
      </c>
      <c r="AI26" s="20" t="s">
        <v>163</v>
      </c>
      <c r="AJ26" s="20" t="s">
        <v>187</v>
      </c>
      <c r="AK26" s="20" t="s">
        <v>28</v>
      </c>
      <c r="AL26" s="20" t="s">
        <v>152</v>
      </c>
      <c r="AM26" s="14" t="s">
        <v>152</v>
      </c>
      <c r="AN26" s="20" t="s">
        <v>163</v>
      </c>
      <c r="AO26" s="20" t="s">
        <v>39</v>
      </c>
      <c r="AP26" s="20" t="s">
        <v>152</v>
      </c>
      <c r="AQ26" s="20" t="s">
        <v>35</v>
      </c>
      <c r="AR26" s="20" t="s">
        <v>141</v>
      </c>
      <c r="AS26" s="20" t="s">
        <v>31</v>
      </c>
    </row>
    <row r="27" spans="1:45" ht="18.95" customHeight="1">
      <c r="A27" s="17" t="s">
        <v>96</v>
      </c>
      <c r="B27" s="16" t="s">
        <v>150</v>
      </c>
      <c r="C27" s="16" t="s">
        <v>36</v>
      </c>
      <c r="D27" s="16" t="s">
        <v>35</v>
      </c>
      <c r="E27" s="14" t="s">
        <v>154</v>
      </c>
      <c r="F27" s="14" t="s">
        <v>46</v>
      </c>
      <c r="G27" s="14" t="s">
        <v>33</v>
      </c>
      <c r="H27" s="105">
        <v>2.2999999999999998</v>
      </c>
      <c r="I27" s="105">
        <v>5.2</v>
      </c>
      <c r="J27" s="105" t="s">
        <v>35</v>
      </c>
      <c r="K27" s="14" t="s">
        <v>44</v>
      </c>
      <c r="L27" s="105">
        <v>6.7</v>
      </c>
      <c r="M27" s="105">
        <v>5.3</v>
      </c>
      <c r="N27" s="14" t="s">
        <v>143</v>
      </c>
      <c r="O27" s="20" t="s">
        <v>36</v>
      </c>
      <c r="P27" s="20" t="s">
        <v>45</v>
      </c>
      <c r="Q27" s="20" t="s">
        <v>150</v>
      </c>
      <c r="R27" s="20" t="s">
        <v>137</v>
      </c>
      <c r="S27" s="20" t="s">
        <v>165</v>
      </c>
      <c r="T27" s="20" t="s">
        <v>46</v>
      </c>
      <c r="U27" s="20" t="s">
        <v>149</v>
      </c>
      <c r="V27" s="20" t="s">
        <v>134</v>
      </c>
      <c r="W27" s="20" t="s">
        <v>165</v>
      </c>
      <c r="X27" s="20" t="s">
        <v>143</v>
      </c>
      <c r="Y27" s="20" t="s">
        <v>177</v>
      </c>
      <c r="Z27" s="20" t="s">
        <v>37</v>
      </c>
      <c r="AA27" s="20" t="s">
        <v>17</v>
      </c>
      <c r="AB27" s="20" t="s">
        <v>134</v>
      </c>
      <c r="AC27" s="20" t="s">
        <v>23</v>
      </c>
      <c r="AD27" s="20" t="s">
        <v>50</v>
      </c>
      <c r="AE27" s="20" t="s">
        <v>149</v>
      </c>
      <c r="AF27" s="20" t="s">
        <v>152</v>
      </c>
      <c r="AG27" s="20" t="s">
        <v>44</v>
      </c>
      <c r="AH27" s="20" t="s">
        <v>178</v>
      </c>
      <c r="AI27" s="20" t="s">
        <v>175</v>
      </c>
      <c r="AJ27" s="20" t="s">
        <v>177</v>
      </c>
      <c r="AK27" s="20" t="s">
        <v>142</v>
      </c>
      <c r="AL27" s="20" t="s">
        <v>36</v>
      </c>
      <c r="AM27" s="14" t="s">
        <v>36</v>
      </c>
      <c r="AN27" s="20" t="s">
        <v>175</v>
      </c>
      <c r="AO27" s="20" t="s">
        <v>155</v>
      </c>
      <c r="AP27" s="20" t="s">
        <v>166</v>
      </c>
      <c r="AQ27" s="20" t="s">
        <v>182</v>
      </c>
      <c r="AR27" s="20" t="s">
        <v>22</v>
      </c>
      <c r="AS27" s="20" t="s">
        <v>45</v>
      </c>
    </row>
    <row r="28" spans="1:45" ht="18.95" customHeight="1">
      <c r="A28" s="17" t="s">
        <v>80</v>
      </c>
      <c r="B28" s="16" t="s">
        <v>27</v>
      </c>
      <c r="C28" s="16" t="s">
        <v>242</v>
      </c>
      <c r="D28" s="16" t="s">
        <v>164</v>
      </c>
      <c r="E28" s="14" t="s">
        <v>30</v>
      </c>
      <c r="F28" s="14" t="s">
        <v>49</v>
      </c>
      <c r="G28" s="14" t="s">
        <v>149</v>
      </c>
      <c r="H28" s="105">
        <v>1.3</v>
      </c>
      <c r="I28" s="105">
        <v>3.3</v>
      </c>
      <c r="J28" s="105" t="s">
        <v>34</v>
      </c>
      <c r="K28" s="14" t="s">
        <v>132</v>
      </c>
      <c r="L28" s="105">
        <v>3.8</v>
      </c>
      <c r="M28" s="105">
        <v>1.2</v>
      </c>
      <c r="N28" s="14" t="s">
        <v>23</v>
      </c>
      <c r="O28" s="20" t="s">
        <v>48</v>
      </c>
      <c r="P28" s="20" t="s">
        <v>28</v>
      </c>
      <c r="Q28" s="20" t="s">
        <v>156</v>
      </c>
      <c r="R28" s="20" t="s">
        <v>134</v>
      </c>
      <c r="S28" s="20" t="s">
        <v>30</v>
      </c>
      <c r="T28" s="20" t="s">
        <v>155</v>
      </c>
      <c r="U28" s="20" t="s">
        <v>49</v>
      </c>
      <c r="V28" s="20" t="s">
        <v>30</v>
      </c>
      <c r="W28" s="20" t="s">
        <v>152</v>
      </c>
      <c r="X28" s="20" t="s">
        <v>172</v>
      </c>
      <c r="Y28" s="20" t="s">
        <v>173</v>
      </c>
      <c r="Z28" s="20" t="s">
        <v>151</v>
      </c>
      <c r="AA28" s="20" t="s">
        <v>159</v>
      </c>
      <c r="AB28" s="20" t="s">
        <v>17</v>
      </c>
      <c r="AC28" s="20" t="s">
        <v>38</v>
      </c>
      <c r="AD28" s="20" t="s">
        <v>144</v>
      </c>
      <c r="AE28" s="20" t="s">
        <v>30</v>
      </c>
      <c r="AF28" s="20" t="s">
        <v>152</v>
      </c>
      <c r="AG28" s="20" t="s">
        <v>156</v>
      </c>
      <c r="AH28" s="20" t="s">
        <v>156</v>
      </c>
      <c r="AI28" s="20" t="s">
        <v>157</v>
      </c>
      <c r="AJ28" s="20" t="s">
        <v>173</v>
      </c>
      <c r="AK28" s="20" t="s">
        <v>134</v>
      </c>
      <c r="AL28" s="20" t="s">
        <v>30</v>
      </c>
      <c r="AM28" s="14" t="s">
        <v>49</v>
      </c>
      <c r="AN28" s="20" t="s">
        <v>152</v>
      </c>
      <c r="AO28" s="20" t="s">
        <v>40</v>
      </c>
      <c r="AP28" s="20" t="s">
        <v>46</v>
      </c>
      <c r="AQ28" s="20" t="s">
        <v>154</v>
      </c>
      <c r="AR28" s="20" t="s">
        <v>170</v>
      </c>
      <c r="AS28" s="20" t="s">
        <v>151</v>
      </c>
    </row>
    <row r="29" spans="1:45" ht="18.95" customHeight="1">
      <c r="A29" s="17" t="s">
        <v>81</v>
      </c>
      <c r="B29" s="16" t="s">
        <v>39</v>
      </c>
      <c r="C29" s="16" t="s">
        <v>255</v>
      </c>
      <c r="D29" s="16" t="s">
        <v>134</v>
      </c>
      <c r="E29" s="14" t="s">
        <v>133</v>
      </c>
      <c r="F29" s="14" t="s">
        <v>22</v>
      </c>
      <c r="G29" s="14" t="s">
        <v>27</v>
      </c>
      <c r="H29" s="105">
        <v>0.9</v>
      </c>
      <c r="I29" s="105">
        <v>3</v>
      </c>
      <c r="J29" s="105" t="s">
        <v>18</v>
      </c>
      <c r="K29" s="14" t="s">
        <v>48</v>
      </c>
      <c r="L29" s="105">
        <v>4.5</v>
      </c>
      <c r="M29" s="105">
        <v>3.6</v>
      </c>
      <c r="N29" s="14" t="s">
        <v>22</v>
      </c>
      <c r="O29" s="20" t="s">
        <v>23</v>
      </c>
      <c r="P29" s="20" t="s">
        <v>38</v>
      </c>
      <c r="Q29" s="20" t="s">
        <v>33</v>
      </c>
      <c r="R29" s="20" t="s">
        <v>33</v>
      </c>
      <c r="S29" s="20" t="s">
        <v>39</v>
      </c>
      <c r="T29" s="20" t="s">
        <v>151</v>
      </c>
      <c r="U29" s="20" t="s">
        <v>46</v>
      </c>
      <c r="V29" s="20" t="s">
        <v>38</v>
      </c>
      <c r="W29" s="20" t="s">
        <v>144</v>
      </c>
      <c r="X29" s="20" t="s">
        <v>153</v>
      </c>
      <c r="Y29" s="20" t="s">
        <v>176</v>
      </c>
      <c r="Z29" s="20" t="s">
        <v>25</v>
      </c>
      <c r="AA29" s="20" t="s">
        <v>38</v>
      </c>
      <c r="AB29" s="20" t="s">
        <v>38</v>
      </c>
      <c r="AC29" s="20" t="s">
        <v>17</v>
      </c>
      <c r="AD29" s="20" t="s">
        <v>136</v>
      </c>
      <c r="AE29" s="20" t="s">
        <v>146</v>
      </c>
      <c r="AF29" s="20" t="s">
        <v>151</v>
      </c>
      <c r="AG29" s="20" t="s">
        <v>152</v>
      </c>
      <c r="AH29" s="20" t="s">
        <v>163</v>
      </c>
      <c r="AI29" s="20" t="s">
        <v>39</v>
      </c>
      <c r="AJ29" s="20" t="s">
        <v>176</v>
      </c>
      <c r="AK29" s="20" t="s">
        <v>133</v>
      </c>
      <c r="AL29" s="20" t="s">
        <v>156</v>
      </c>
      <c r="AM29" s="14" t="s">
        <v>46</v>
      </c>
      <c r="AN29" s="20" t="s">
        <v>164</v>
      </c>
      <c r="AO29" s="20" t="s">
        <v>144</v>
      </c>
      <c r="AP29" s="20" t="s">
        <v>153</v>
      </c>
      <c r="AQ29" s="20" t="s">
        <v>176</v>
      </c>
      <c r="AR29" s="20" t="s">
        <v>131</v>
      </c>
      <c r="AS29" s="20" t="s">
        <v>43</v>
      </c>
    </row>
    <row r="30" spans="1:45" ht="18.95" customHeight="1">
      <c r="A30" s="17" t="s">
        <v>97</v>
      </c>
      <c r="B30" s="16" t="s">
        <v>163</v>
      </c>
      <c r="C30" s="16" t="s">
        <v>179</v>
      </c>
      <c r="D30" s="16" t="s">
        <v>172</v>
      </c>
      <c r="E30" s="14" t="s">
        <v>153</v>
      </c>
      <c r="F30" s="14" t="s">
        <v>151</v>
      </c>
      <c r="G30" s="14" t="s">
        <v>152</v>
      </c>
      <c r="H30" s="105">
        <v>1.8</v>
      </c>
      <c r="I30" s="105">
        <v>3.9</v>
      </c>
      <c r="J30" s="105" t="s">
        <v>33</v>
      </c>
      <c r="K30" s="14" t="s">
        <v>166</v>
      </c>
      <c r="L30" s="105">
        <v>6.1</v>
      </c>
      <c r="M30" s="105">
        <v>4.5</v>
      </c>
      <c r="N30" s="14" t="s">
        <v>170</v>
      </c>
      <c r="O30" s="20" t="s">
        <v>164</v>
      </c>
      <c r="P30" s="20" t="s">
        <v>144</v>
      </c>
      <c r="Q30" s="20" t="s">
        <v>167</v>
      </c>
      <c r="R30" s="20" t="s">
        <v>166</v>
      </c>
      <c r="S30" s="20" t="s">
        <v>168</v>
      </c>
      <c r="T30" s="20" t="s">
        <v>146</v>
      </c>
      <c r="U30" s="20" t="s">
        <v>172</v>
      </c>
      <c r="V30" s="20" t="s">
        <v>157</v>
      </c>
      <c r="W30" s="20" t="s">
        <v>134</v>
      </c>
      <c r="X30" s="20" t="s">
        <v>23</v>
      </c>
      <c r="Y30" s="20" t="s">
        <v>150</v>
      </c>
      <c r="Z30" s="20" t="s">
        <v>136</v>
      </c>
      <c r="AA30" s="20" t="s">
        <v>50</v>
      </c>
      <c r="AB30" s="20" t="s">
        <v>156</v>
      </c>
      <c r="AC30" s="20" t="s">
        <v>136</v>
      </c>
      <c r="AD30" s="20" t="s">
        <v>17</v>
      </c>
      <c r="AE30" s="20" t="s">
        <v>154</v>
      </c>
      <c r="AF30" s="20" t="s">
        <v>146</v>
      </c>
      <c r="AG30" s="20" t="s">
        <v>165</v>
      </c>
      <c r="AH30" s="20" t="s">
        <v>169</v>
      </c>
      <c r="AI30" s="20" t="s">
        <v>138</v>
      </c>
      <c r="AJ30" s="20" t="s">
        <v>150</v>
      </c>
      <c r="AK30" s="20" t="s">
        <v>22</v>
      </c>
      <c r="AL30" s="20" t="s">
        <v>154</v>
      </c>
      <c r="AM30" s="14" t="s">
        <v>172</v>
      </c>
      <c r="AN30" s="20" t="s">
        <v>173</v>
      </c>
      <c r="AO30" s="20" t="s">
        <v>152</v>
      </c>
      <c r="AP30" s="20" t="s">
        <v>159</v>
      </c>
      <c r="AQ30" s="20" t="s">
        <v>24</v>
      </c>
      <c r="AR30" s="20" t="s">
        <v>37</v>
      </c>
      <c r="AS30" s="20" t="s">
        <v>153</v>
      </c>
    </row>
    <row r="31" spans="1:45" ht="18.95" customHeight="1">
      <c r="A31" s="17" t="s">
        <v>98</v>
      </c>
      <c r="B31" s="16" t="s">
        <v>147</v>
      </c>
      <c r="C31" s="16" t="s">
        <v>244</v>
      </c>
      <c r="D31" s="16" t="s">
        <v>142</v>
      </c>
      <c r="E31" s="14" t="s">
        <v>136</v>
      </c>
      <c r="F31" s="14" t="s">
        <v>132</v>
      </c>
      <c r="G31" s="14" t="s">
        <v>40</v>
      </c>
      <c r="H31" s="105">
        <v>4</v>
      </c>
      <c r="I31" s="105">
        <v>0.7</v>
      </c>
      <c r="J31" s="105" t="s">
        <v>32</v>
      </c>
      <c r="K31" s="14" t="s">
        <v>27</v>
      </c>
      <c r="L31" s="105">
        <v>2</v>
      </c>
      <c r="M31" s="105">
        <v>3.6</v>
      </c>
      <c r="N31" s="14" t="s">
        <v>149</v>
      </c>
      <c r="O31" s="20" t="s">
        <v>143</v>
      </c>
      <c r="P31" s="20" t="s">
        <v>22</v>
      </c>
      <c r="Q31" s="20" t="s">
        <v>135</v>
      </c>
      <c r="R31" s="20" t="s">
        <v>47</v>
      </c>
      <c r="S31" s="20" t="s">
        <v>164</v>
      </c>
      <c r="T31" s="20" t="s">
        <v>22</v>
      </c>
      <c r="U31" s="20" t="s">
        <v>135</v>
      </c>
      <c r="V31" s="20" t="s">
        <v>50</v>
      </c>
      <c r="W31" s="20" t="s">
        <v>28</v>
      </c>
      <c r="X31" s="20" t="s">
        <v>35</v>
      </c>
      <c r="Y31" s="20" t="s">
        <v>22</v>
      </c>
      <c r="Z31" s="20" t="s">
        <v>154</v>
      </c>
      <c r="AA31" s="20" t="s">
        <v>149</v>
      </c>
      <c r="AB31" s="20" t="s">
        <v>153</v>
      </c>
      <c r="AC31" s="20" t="s">
        <v>156</v>
      </c>
      <c r="AD31" s="20" t="s">
        <v>154</v>
      </c>
      <c r="AE31" s="20" t="s">
        <v>17</v>
      </c>
      <c r="AF31" s="20" t="s">
        <v>157</v>
      </c>
      <c r="AG31" s="20" t="s">
        <v>20</v>
      </c>
      <c r="AH31" s="20" t="s">
        <v>135</v>
      </c>
      <c r="AI31" s="20" t="s">
        <v>141</v>
      </c>
      <c r="AJ31" s="20" t="s">
        <v>132</v>
      </c>
      <c r="AK31" s="20" t="s">
        <v>166</v>
      </c>
      <c r="AL31" s="20" t="s">
        <v>188</v>
      </c>
      <c r="AM31" s="14" t="s">
        <v>28</v>
      </c>
      <c r="AN31" s="20" t="s">
        <v>37</v>
      </c>
      <c r="AO31" s="20" t="s">
        <v>151</v>
      </c>
      <c r="AP31" s="20" t="s">
        <v>141</v>
      </c>
      <c r="AQ31" s="20" t="s">
        <v>43</v>
      </c>
      <c r="AR31" s="20" t="s">
        <v>46</v>
      </c>
      <c r="AS31" s="20" t="s">
        <v>170</v>
      </c>
    </row>
    <row r="32" spans="1:45" ht="18.95" customHeight="1">
      <c r="A32" s="17" t="s">
        <v>99</v>
      </c>
      <c r="B32" s="16" t="s">
        <v>156</v>
      </c>
      <c r="C32" s="16" t="s">
        <v>230</v>
      </c>
      <c r="D32" s="16" t="s">
        <v>146</v>
      </c>
      <c r="E32" s="14" t="s">
        <v>38</v>
      </c>
      <c r="F32" s="14" t="s">
        <v>22</v>
      </c>
      <c r="G32" s="14" t="s">
        <v>50</v>
      </c>
      <c r="H32" s="105">
        <v>3.4</v>
      </c>
      <c r="I32" s="105">
        <v>2.5</v>
      </c>
      <c r="J32" s="105" t="s">
        <v>31</v>
      </c>
      <c r="K32" s="14" t="s">
        <v>35</v>
      </c>
      <c r="L32" s="105">
        <v>4.8</v>
      </c>
      <c r="M32" s="105">
        <v>5.4</v>
      </c>
      <c r="N32" s="14" t="s">
        <v>154</v>
      </c>
      <c r="O32" s="20" t="s">
        <v>132</v>
      </c>
      <c r="P32" s="20" t="s">
        <v>144</v>
      </c>
      <c r="Q32" s="20" t="s">
        <v>146</v>
      </c>
      <c r="R32" s="20" t="s">
        <v>173</v>
      </c>
      <c r="S32" s="20" t="s">
        <v>172</v>
      </c>
      <c r="T32" s="20" t="s">
        <v>141</v>
      </c>
      <c r="U32" s="20" t="s">
        <v>144</v>
      </c>
      <c r="V32" s="20" t="s">
        <v>170</v>
      </c>
      <c r="W32" s="20" t="s">
        <v>23</v>
      </c>
      <c r="X32" s="20" t="s">
        <v>36</v>
      </c>
      <c r="Y32" s="20" t="s">
        <v>48</v>
      </c>
      <c r="Z32" s="20" t="s">
        <v>146</v>
      </c>
      <c r="AA32" s="20" t="s">
        <v>152</v>
      </c>
      <c r="AB32" s="20" t="s">
        <v>152</v>
      </c>
      <c r="AC32" s="20" t="s">
        <v>151</v>
      </c>
      <c r="AD32" s="20" t="s">
        <v>146</v>
      </c>
      <c r="AE32" s="20" t="s">
        <v>157</v>
      </c>
      <c r="AF32" s="20" t="s">
        <v>17</v>
      </c>
      <c r="AG32" s="20" t="s">
        <v>154</v>
      </c>
      <c r="AH32" s="20" t="s">
        <v>27</v>
      </c>
      <c r="AI32" s="20" t="s">
        <v>156</v>
      </c>
      <c r="AJ32" s="20" t="s">
        <v>168</v>
      </c>
      <c r="AK32" s="20" t="s">
        <v>163</v>
      </c>
      <c r="AL32" s="20" t="s">
        <v>157</v>
      </c>
      <c r="AM32" s="14" t="s">
        <v>146</v>
      </c>
      <c r="AN32" s="20" t="s">
        <v>151</v>
      </c>
      <c r="AO32" s="20" t="s">
        <v>33</v>
      </c>
      <c r="AP32" s="20" t="s">
        <v>40</v>
      </c>
      <c r="AQ32" s="20" t="s">
        <v>173</v>
      </c>
      <c r="AR32" s="20" t="s">
        <v>157</v>
      </c>
      <c r="AS32" s="20" t="s">
        <v>23</v>
      </c>
    </row>
    <row r="33" spans="1:51" ht="18.95" customHeight="1">
      <c r="A33" s="17" t="s">
        <v>220</v>
      </c>
      <c r="B33" s="16" t="s">
        <v>132</v>
      </c>
      <c r="C33" s="16" t="s">
        <v>241</v>
      </c>
      <c r="D33" s="16" t="s">
        <v>28</v>
      </c>
      <c r="E33" s="14" t="s">
        <v>151</v>
      </c>
      <c r="F33" s="14" t="s">
        <v>30</v>
      </c>
      <c r="G33" s="14" t="s">
        <v>138</v>
      </c>
      <c r="H33" s="105">
        <v>4.7</v>
      </c>
      <c r="I33" s="105">
        <v>3.2</v>
      </c>
      <c r="J33" s="105">
        <v>1.2</v>
      </c>
      <c r="K33" s="14" t="s">
        <v>23</v>
      </c>
      <c r="L33" s="105">
        <v>0.4</v>
      </c>
      <c r="M33" s="105">
        <v>3.7</v>
      </c>
      <c r="N33" s="14" t="s">
        <v>150</v>
      </c>
      <c r="O33" s="20" t="s">
        <v>144</v>
      </c>
      <c r="P33" s="20" t="s">
        <v>151</v>
      </c>
      <c r="Q33" s="20" t="s">
        <v>19</v>
      </c>
      <c r="R33" s="20" t="s">
        <v>19</v>
      </c>
      <c r="S33" s="20" t="s">
        <v>28</v>
      </c>
      <c r="T33" s="20" t="s">
        <v>48</v>
      </c>
      <c r="U33" s="20" t="s">
        <v>25</v>
      </c>
      <c r="V33" s="20" t="s">
        <v>268</v>
      </c>
      <c r="W33" s="20" t="s">
        <v>153</v>
      </c>
      <c r="X33" s="20" t="s">
        <v>34</v>
      </c>
      <c r="Y33" s="20" t="s">
        <v>141</v>
      </c>
      <c r="Z33" s="20" t="s">
        <v>176</v>
      </c>
      <c r="AA33" s="20" t="s">
        <v>44</v>
      </c>
      <c r="AB33" s="20" t="s">
        <v>45</v>
      </c>
      <c r="AC33" s="20" t="s">
        <v>21</v>
      </c>
      <c r="AD33" s="20" t="s">
        <v>36</v>
      </c>
      <c r="AE33" s="20" t="s">
        <v>20</v>
      </c>
      <c r="AF33" s="20" t="s">
        <v>39</v>
      </c>
      <c r="AG33" s="20" t="s">
        <v>17</v>
      </c>
      <c r="AH33" s="20" t="s">
        <v>19</v>
      </c>
      <c r="AI33" s="20" t="s">
        <v>37</v>
      </c>
      <c r="AJ33" s="20" t="s">
        <v>142</v>
      </c>
      <c r="AK33" s="20" t="s">
        <v>24</v>
      </c>
      <c r="AL33" s="20" t="s">
        <v>268</v>
      </c>
      <c r="AM33" s="14" t="s">
        <v>28</v>
      </c>
      <c r="AN33" s="20" t="s">
        <v>164</v>
      </c>
      <c r="AO33" s="20" t="s">
        <v>20</v>
      </c>
      <c r="AP33" s="20" t="s">
        <v>268</v>
      </c>
      <c r="AQ33" s="20" t="s">
        <v>19</v>
      </c>
      <c r="AR33" s="20" t="s">
        <v>48</v>
      </c>
      <c r="AS33" s="20" t="s">
        <v>151</v>
      </c>
    </row>
    <row r="34" spans="1:51" s="6" customFormat="1" ht="18.95" customHeight="1">
      <c r="A34" s="17" t="s">
        <v>223</v>
      </c>
      <c r="B34" s="16" t="s">
        <v>141</v>
      </c>
      <c r="C34" s="16" t="s">
        <v>241</v>
      </c>
      <c r="D34" s="16" t="s">
        <v>140</v>
      </c>
      <c r="E34" s="14" t="s">
        <v>170</v>
      </c>
      <c r="F34" s="14" t="s">
        <v>40</v>
      </c>
      <c r="G34" s="14" t="s">
        <v>156</v>
      </c>
      <c r="H34" s="105">
        <v>4.5999999999999996</v>
      </c>
      <c r="I34" s="105">
        <v>1.7</v>
      </c>
      <c r="J34" s="105" t="s">
        <v>29</v>
      </c>
      <c r="K34" s="14" t="s">
        <v>144</v>
      </c>
      <c r="L34" s="105">
        <v>1</v>
      </c>
      <c r="M34" s="105">
        <v>3.9</v>
      </c>
      <c r="N34" s="14" t="s">
        <v>187</v>
      </c>
      <c r="O34" s="20" t="s">
        <v>23</v>
      </c>
      <c r="P34" s="20" t="s">
        <v>38</v>
      </c>
      <c r="Q34" s="20" t="s">
        <v>131</v>
      </c>
      <c r="R34" s="20" t="s">
        <v>147</v>
      </c>
      <c r="S34" s="20" t="s">
        <v>43</v>
      </c>
      <c r="T34" s="20" t="s">
        <v>45</v>
      </c>
      <c r="U34" s="20" t="s">
        <v>142</v>
      </c>
      <c r="V34" s="20" t="s">
        <v>40</v>
      </c>
      <c r="W34" s="20" t="s">
        <v>20</v>
      </c>
      <c r="X34" s="20" t="s">
        <v>171</v>
      </c>
      <c r="Y34" s="20" t="s">
        <v>25</v>
      </c>
      <c r="Z34" s="20" t="s">
        <v>155</v>
      </c>
      <c r="AA34" s="20" t="s">
        <v>187</v>
      </c>
      <c r="AB34" s="20" t="s">
        <v>156</v>
      </c>
      <c r="AC34" s="20" t="s">
        <v>152</v>
      </c>
      <c r="AD34" s="20" t="s">
        <v>176</v>
      </c>
      <c r="AE34" s="20" t="s">
        <v>25</v>
      </c>
      <c r="AF34" s="20" t="s">
        <v>46</v>
      </c>
      <c r="AG34" s="20" t="s">
        <v>141</v>
      </c>
      <c r="AH34" s="20" t="s">
        <v>17</v>
      </c>
      <c r="AI34" s="20" t="s">
        <v>140</v>
      </c>
      <c r="AJ34" s="20" t="s">
        <v>135</v>
      </c>
      <c r="AK34" s="20" t="s">
        <v>44</v>
      </c>
      <c r="AL34" s="20" t="s">
        <v>136</v>
      </c>
      <c r="AM34" s="14" t="s">
        <v>136</v>
      </c>
      <c r="AN34" s="20" t="s">
        <v>31</v>
      </c>
      <c r="AO34" s="20" t="s">
        <v>30</v>
      </c>
      <c r="AP34" s="20" t="s">
        <v>22</v>
      </c>
      <c r="AQ34" s="20" t="s">
        <v>37</v>
      </c>
      <c r="AR34" s="20" t="s">
        <v>154</v>
      </c>
      <c r="AS34" s="20" t="s">
        <v>23</v>
      </c>
      <c r="AT34" s="1"/>
      <c r="AU34" s="1"/>
      <c r="AV34" s="1"/>
      <c r="AW34" s="1"/>
      <c r="AX34" s="1"/>
      <c r="AY34" s="1"/>
    </row>
    <row r="35" spans="1:51" ht="18.95" customHeight="1">
      <c r="A35" s="17" t="s">
        <v>102</v>
      </c>
      <c r="B35" s="16" t="s">
        <v>135</v>
      </c>
      <c r="C35" s="16" t="s">
        <v>228</v>
      </c>
      <c r="D35" s="16" t="s">
        <v>142</v>
      </c>
      <c r="E35" s="14" t="s">
        <v>132</v>
      </c>
      <c r="F35" s="14" t="s">
        <v>133</v>
      </c>
      <c r="G35" s="14" t="s">
        <v>156</v>
      </c>
      <c r="H35" s="105">
        <v>4.5</v>
      </c>
      <c r="I35" s="105">
        <v>1.8</v>
      </c>
      <c r="J35" s="105" t="s">
        <v>26</v>
      </c>
      <c r="K35" s="14" t="s">
        <v>146</v>
      </c>
      <c r="L35" s="105">
        <v>1.3</v>
      </c>
      <c r="M35" s="105">
        <v>3.8</v>
      </c>
      <c r="N35" s="14" t="s">
        <v>169</v>
      </c>
      <c r="O35" s="20" t="s">
        <v>23</v>
      </c>
      <c r="P35" s="20" t="s">
        <v>43</v>
      </c>
      <c r="Q35" s="20" t="s">
        <v>188</v>
      </c>
      <c r="R35" s="20" t="s">
        <v>25</v>
      </c>
      <c r="S35" s="20" t="s">
        <v>133</v>
      </c>
      <c r="T35" s="20" t="s">
        <v>146</v>
      </c>
      <c r="U35" s="20" t="s">
        <v>147</v>
      </c>
      <c r="V35" s="20" t="s">
        <v>20</v>
      </c>
      <c r="W35" s="20" t="s">
        <v>20</v>
      </c>
      <c r="X35" s="20" t="s">
        <v>171</v>
      </c>
      <c r="Y35" s="20" t="s">
        <v>143</v>
      </c>
      <c r="Z35" s="20" t="s">
        <v>172</v>
      </c>
      <c r="AA35" s="20" t="s">
        <v>169</v>
      </c>
      <c r="AB35" s="20" t="s">
        <v>164</v>
      </c>
      <c r="AC35" s="20" t="s">
        <v>152</v>
      </c>
      <c r="AD35" s="20" t="s">
        <v>138</v>
      </c>
      <c r="AE35" s="20" t="s">
        <v>135</v>
      </c>
      <c r="AF35" s="20" t="s">
        <v>146</v>
      </c>
      <c r="AG35" s="20" t="s">
        <v>37</v>
      </c>
      <c r="AH35" s="20" t="s">
        <v>131</v>
      </c>
      <c r="AI35" s="20" t="s">
        <v>17</v>
      </c>
      <c r="AJ35" s="20" t="s">
        <v>28</v>
      </c>
      <c r="AK35" s="20" t="s">
        <v>24</v>
      </c>
      <c r="AL35" s="20" t="s">
        <v>136</v>
      </c>
      <c r="AM35" s="14" t="s">
        <v>135</v>
      </c>
      <c r="AN35" s="20" t="s">
        <v>20</v>
      </c>
      <c r="AO35" s="20" t="s">
        <v>157</v>
      </c>
      <c r="AP35" s="20" t="s">
        <v>132</v>
      </c>
      <c r="AQ35" s="20" t="s">
        <v>22</v>
      </c>
      <c r="AR35" s="20" t="s">
        <v>154</v>
      </c>
      <c r="AS35" s="20" t="s">
        <v>40</v>
      </c>
    </row>
    <row r="36" spans="1:51" ht="18.95" customHeight="1">
      <c r="A36" s="17" t="s">
        <v>103</v>
      </c>
      <c r="B36" s="16" t="s">
        <v>28</v>
      </c>
      <c r="C36" s="16" t="s">
        <v>243</v>
      </c>
      <c r="D36" s="16" t="s">
        <v>25</v>
      </c>
      <c r="E36" s="14" t="s">
        <v>23</v>
      </c>
      <c r="F36" s="14" t="s">
        <v>153</v>
      </c>
      <c r="G36" s="14" t="s">
        <v>39</v>
      </c>
      <c r="H36" s="105">
        <v>5.5</v>
      </c>
      <c r="I36" s="105">
        <v>2.2999999999999998</v>
      </c>
      <c r="J36" s="105" t="s">
        <v>25</v>
      </c>
      <c r="K36" s="14" t="s">
        <v>164</v>
      </c>
      <c r="L36" s="105">
        <v>1</v>
      </c>
      <c r="M36" s="105">
        <v>4.7</v>
      </c>
      <c r="N36" s="14" t="s">
        <v>182</v>
      </c>
      <c r="O36" s="20" t="s">
        <v>30</v>
      </c>
      <c r="P36" s="20" t="s">
        <v>157</v>
      </c>
      <c r="Q36" s="20" t="s">
        <v>136</v>
      </c>
      <c r="R36" s="20" t="s">
        <v>180</v>
      </c>
      <c r="S36" s="20" t="s">
        <v>43</v>
      </c>
      <c r="T36" s="20" t="s">
        <v>152</v>
      </c>
      <c r="U36" s="20" t="s">
        <v>50</v>
      </c>
      <c r="V36" s="20" t="s">
        <v>30</v>
      </c>
      <c r="W36" s="20" t="s">
        <v>23</v>
      </c>
      <c r="X36" s="20" t="s">
        <v>189</v>
      </c>
      <c r="Y36" s="20" t="s">
        <v>158</v>
      </c>
      <c r="Z36" s="20" t="s">
        <v>172</v>
      </c>
      <c r="AA36" s="20" t="s">
        <v>177</v>
      </c>
      <c r="AB36" s="20" t="s">
        <v>173</v>
      </c>
      <c r="AC36" s="20" t="s">
        <v>36</v>
      </c>
      <c r="AD36" s="20" t="s">
        <v>24</v>
      </c>
      <c r="AE36" s="20" t="s">
        <v>47</v>
      </c>
      <c r="AF36" s="20" t="s">
        <v>159</v>
      </c>
      <c r="AG36" s="20" t="s">
        <v>142</v>
      </c>
      <c r="AH36" s="20" t="s">
        <v>142</v>
      </c>
      <c r="AI36" s="20" t="s">
        <v>47</v>
      </c>
      <c r="AJ36" s="20" t="s">
        <v>17</v>
      </c>
      <c r="AK36" s="20" t="s">
        <v>34</v>
      </c>
      <c r="AL36" s="20" t="s">
        <v>132</v>
      </c>
      <c r="AM36" s="14" t="s">
        <v>143</v>
      </c>
      <c r="AN36" s="20" t="s">
        <v>23</v>
      </c>
      <c r="AO36" s="20" t="s">
        <v>144</v>
      </c>
      <c r="AP36" s="20" t="s">
        <v>40</v>
      </c>
      <c r="AQ36" s="20" t="s">
        <v>158</v>
      </c>
      <c r="AR36" s="20" t="s">
        <v>167</v>
      </c>
      <c r="AS36" s="20" t="s">
        <v>144</v>
      </c>
    </row>
    <row r="37" spans="1:51" ht="18.95" customHeight="1">
      <c r="A37" s="17" t="s">
        <v>104</v>
      </c>
      <c r="B37" s="16" t="s">
        <v>139</v>
      </c>
      <c r="C37" s="16" t="s">
        <v>169</v>
      </c>
      <c r="D37" s="16" t="s">
        <v>179</v>
      </c>
      <c r="E37" s="14" t="s">
        <v>48</v>
      </c>
      <c r="F37" s="14" t="s">
        <v>39</v>
      </c>
      <c r="G37" s="14" t="s">
        <v>176</v>
      </c>
      <c r="H37" s="105">
        <v>2.7</v>
      </c>
      <c r="I37" s="105">
        <v>5.5</v>
      </c>
      <c r="J37" s="105" t="s">
        <v>24</v>
      </c>
      <c r="K37" s="14" t="s">
        <v>35</v>
      </c>
      <c r="L37" s="105">
        <v>7</v>
      </c>
      <c r="M37" s="105">
        <v>3.3</v>
      </c>
      <c r="N37" s="14" t="s">
        <v>132</v>
      </c>
      <c r="O37" s="20" t="s">
        <v>176</v>
      </c>
      <c r="P37" s="20" t="s">
        <v>173</v>
      </c>
      <c r="Q37" s="20" t="s">
        <v>139</v>
      </c>
      <c r="R37" s="20" t="s">
        <v>162</v>
      </c>
      <c r="S37" s="20" t="s">
        <v>187</v>
      </c>
      <c r="T37" s="20" t="s">
        <v>154</v>
      </c>
      <c r="U37" s="20" t="s">
        <v>175</v>
      </c>
      <c r="V37" s="20" t="s">
        <v>152</v>
      </c>
      <c r="W37" s="20" t="s">
        <v>187</v>
      </c>
      <c r="X37" s="20" t="s">
        <v>28</v>
      </c>
      <c r="Y37" s="20" t="s">
        <v>182</v>
      </c>
      <c r="Z37" s="20" t="s">
        <v>50</v>
      </c>
      <c r="AA37" s="20" t="s">
        <v>135</v>
      </c>
      <c r="AB37" s="20" t="s">
        <v>173</v>
      </c>
      <c r="AC37" s="20" t="s">
        <v>31</v>
      </c>
      <c r="AD37" s="20" t="s">
        <v>170</v>
      </c>
      <c r="AE37" s="20" t="s">
        <v>175</v>
      </c>
      <c r="AF37" s="20" t="s">
        <v>168</v>
      </c>
      <c r="AG37" s="20" t="s">
        <v>24</v>
      </c>
      <c r="AH37" s="20" t="s">
        <v>139</v>
      </c>
      <c r="AI37" s="20" t="s">
        <v>187</v>
      </c>
      <c r="AJ37" s="20" t="s">
        <v>182</v>
      </c>
      <c r="AK37" s="20" t="s">
        <v>17</v>
      </c>
      <c r="AL37" s="20" t="s">
        <v>175</v>
      </c>
      <c r="AM37" s="14" t="s">
        <v>175</v>
      </c>
      <c r="AN37" s="20" t="s">
        <v>187</v>
      </c>
      <c r="AO37" s="20" t="s">
        <v>176</v>
      </c>
      <c r="AP37" s="20" t="s">
        <v>165</v>
      </c>
      <c r="AQ37" s="20" t="s">
        <v>181</v>
      </c>
      <c r="AR37" s="20" t="s">
        <v>38</v>
      </c>
      <c r="AS37" s="20" t="s">
        <v>134</v>
      </c>
    </row>
    <row r="38" spans="1:51" ht="18.95" customHeight="1">
      <c r="A38" s="17" t="s">
        <v>219</v>
      </c>
      <c r="B38" s="16" t="s">
        <v>142</v>
      </c>
      <c r="C38" s="16" t="s">
        <v>249</v>
      </c>
      <c r="D38" s="16" t="s">
        <v>136</v>
      </c>
      <c r="E38" s="14" t="s">
        <v>28</v>
      </c>
      <c r="F38" s="14" t="s">
        <v>22</v>
      </c>
      <c r="G38" s="14" t="s">
        <v>133</v>
      </c>
      <c r="H38" s="105">
        <v>4.2</v>
      </c>
      <c r="I38" s="105">
        <v>0.5</v>
      </c>
      <c r="J38" s="105">
        <v>1.5</v>
      </c>
      <c r="K38" s="14" t="s">
        <v>46</v>
      </c>
      <c r="L38" s="105">
        <v>2.2999999999999998</v>
      </c>
      <c r="M38" s="105">
        <v>4.8</v>
      </c>
      <c r="N38" s="14" t="s">
        <v>36</v>
      </c>
      <c r="O38" s="20" t="s">
        <v>47</v>
      </c>
      <c r="P38" s="20" t="s">
        <v>170</v>
      </c>
      <c r="Q38" s="20" t="s">
        <v>28</v>
      </c>
      <c r="R38" s="20" t="s">
        <v>22</v>
      </c>
      <c r="S38" s="20" t="s">
        <v>156</v>
      </c>
      <c r="T38" s="20" t="s">
        <v>153</v>
      </c>
      <c r="U38" s="20" t="s">
        <v>28</v>
      </c>
      <c r="V38" s="20" t="s">
        <v>22</v>
      </c>
      <c r="W38" s="20" t="s">
        <v>136</v>
      </c>
      <c r="X38" s="20" t="s">
        <v>178</v>
      </c>
      <c r="Y38" s="20" t="s">
        <v>20</v>
      </c>
      <c r="Z38" s="20" t="s">
        <v>48</v>
      </c>
      <c r="AA38" s="20" t="s">
        <v>165</v>
      </c>
      <c r="AB38" s="20" t="s">
        <v>144</v>
      </c>
      <c r="AC38" s="20" t="s">
        <v>146</v>
      </c>
      <c r="AD38" s="20" t="s">
        <v>154</v>
      </c>
      <c r="AE38" s="20" t="s">
        <v>188</v>
      </c>
      <c r="AF38" s="20" t="s">
        <v>157</v>
      </c>
      <c r="AG38" s="20" t="s">
        <v>49</v>
      </c>
      <c r="AH38" s="20" t="s">
        <v>47</v>
      </c>
      <c r="AI38" s="20" t="s">
        <v>136</v>
      </c>
      <c r="AJ38" s="20" t="s">
        <v>43</v>
      </c>
      <c r="AK38" s="20" t="s">
        <v>167</v>
      </c>
      <c r="AL38" s="20" t="s">
        <v>17</v>
      </c>
      <c r="AM38" s="14" t="s">
        <v>170</v>
      </c>
      <c r="AN38" s="20" t="s">
        <v>136</v>
      </c>
      <c r="AO38" s="20" t="s">
        <v>151</v>
      </c>
      <c r="AP38" s="20" t="s">
        <v>142</v>
      </c>
      <c r="AQ38" s="20" t="s">
        <v>40</v>
      </c>
      <c r="AR38" s="20" t="s">
        <v>159</v>
      </c>
      <c r="AS38" s="20" t="s">
        <v>43</v>
      </c>
    </row>
    <row r="39" spans="1:51" ht="18.95" customHeight="1">
      <c r="A39" s="17" t="s">
        <v>100</v>
      </c>
      <c r="B39" s="16" t="s">
        <v>47</v>
      </c>
      <c r="C39" s="16" t="s">
        <v>229</v>
      </c>
      <c r="D39" s="16" t="s">
        <v>37</v>
      </c>
      <c r="E39" s="14" t="s">
        <v>50</v>
      </c>
      <c r="F39" s="14" t="s">
        <v>43</v>
      </c>
      <c r="G39" s="14" t="s">
        <v>154</v>
      </c>
      <c r="H39" s="105">
        <v>4</v>
      </c>
      <c r="I39" s="105">
        <v>1.9</v>
      </c>
      <c r="J39" s="105" t="s">
        <v>28</v>
      </c>
      <c r="K39" s="14" t="s">
        <v>172</v>
      </c>
      <c r="L39" s="105">
        <v>1</v>
      </c>
      <c r="M39" s="105">
        <v>4.0999999999999996</v>
      </c>
      <c r="N39" s="14" t="s">
        <v>149</v>
      </c>
      <c r="O39" s="20" t="s">
        <v>146</v>
      </c>
      <c r="P39" s="20" t="s">
        <v>50</v>
      </c>
      <c r="Q39" s="20" t="s">
        <v>141</v>
      </c>
      <c r="R39" s="20" t="s">
        <v>47</v>
      </c>
      <c r="S39" s="20" t="s">
        <v>43</v>
      </c>
      <c r="T39" s="20" t="s">
        <v>45</v>
      </c>
      <c r="U39" s="20" t="s">
        <v>158</v>
      </c>
      <c r="V39" s="20" t="s">
        <v>38</v>
      </c>
      <c r="W39" s="20" t="s">
        <v>31</v>
      </c>
      <c r="X39" s="20" t="s">
        <v>150</v>
      </c>
      <c r="Y39" s="20" t="s">
        <v>50</v>
      </c>
      <c r="Z39" s="20" t="s">
        <v>152</v>
      </c>
      <c r="AA39" s="20" t="s">
        <v>166</v>
      </c>
      <c r="AB39" s="20" t="s">
        <v>30</v>
      </c>
      <c r="AC39" s="20" t="s">
        <v>45</v>
      </c>
      <c r="AD39" s="20" t="s">
        <v>33</v>
      </c>
      <c r="AE39" s="20" t="s">
        <v>47</v>
      </c>
      <c r="AF39" s="20" t="s">
        <v>27</v>
      </c>
      <c r="AG39" s="20" t="s">
        <v>28</v>
      </c>
      <c r="AH39" s="20" t="s">
        <v>135</v>
      </c>
      <c r="AI39" s="20" t="s">
        <v>140</v>
      </c>
      <c r="AJ39" s="20" t="s">
        <v>50</v>
      </c>
      <c r="AK39" s="20" t="s">
        <v>165</v>
      </c>
      <c r="AL39" s="20" t="s">
        <v>50</v>
      </c>
      <c r="AM39" s="14" t="s">
        <v>17</v>
      </c>
      <c r="AN39" s="20" t="s">
        <v>31</v>
      </c>
      <c r="AO39" s="20" t="s">
        <v>23</v>
      </c>
      <c r="AP39" s="20" t="s">
        <v>133</v>
      </c>
      <c r="AQ39" s="20" t="s">
        <v>38</v>
      </c>
      <c r="AR39" s="20" t="s">
        <v>45</v>
      </c>
      <c r="AS39" s="20" t="s">
        <v>170</v>
      </c>
    </row>
    <row r="40" spans="1:51" ht="18.95" customHeight="1">
      <c r="A40" s="17" t="s">
        <v>105</v>
      </c>
      <c r="B40" s="16" t="s">
        <v>143</v>
      </c>
      <c r="C40" s="16" t="s">
        <v>244</v>
      </c>
      <c r="D40" s="16" t="s">
        <v>132</v>
      </c>
      <c r="E40" s="14" t="s">
        <v>132</v>
      </c>
      <c r="F40" s="14" t="s">
        <v>133</v>
      </c>
      <c r="G40" s="14" t="s">
        <v>132</v>
      </c>
      <c r="H40" s="105">
        <v>4</v>
      </c>
      <c r="I40" s="105">
        <v>1.2</v>
      </c>
      <c r="J40" s="105" t="s">
        <v>22</v>
      </c>
      <c r="K40" s="14" t="s">
        <v>137</v>
      </c>
      <c r="L40" s="105">
        <v>3.4</v>
      </c>
      <c r="M40" s="105">
        <v>6</v>
      </c>
      <c r="N40" s="14" t="s">
        <v>172</v>
      </c>
      <c r="O40" s="20" t="s">
        <v>141</v>
      </c>
      <c r="P40" s="20" t="s">
        <v>157</v>
      </c>
      <c r="Q40" s="20" t="s">
        <v>20</v>
      </c>
      <c r="R40" s="20" t="s">
        <v>133</v>
      </c>
      <c r="S40" s="20" t="s">
        <v>152</v>
      </c>
      <c r="T40" s="20" t="s">
        <v>31</v>
      </c>
      <c r="U40" s="20" t="s">
        <v>20</v>
      </c>
      <c r="V40" s="20" t="s">
        <v>43</v>
      </c>
      <c r="W40" s="20" t="s">
        <v>17</v>
      </c>
      <c r="X40" s="20" t="s">
        <v>137</v>
      </c>
      <c r="Y40" s="20" t="s">
        <v>31</v>
      </c>
      <c r="Z40" s="20" t="s">
        <v>21</v>
      </c>
      <c r="AA40" s="20" t="s">
        <v>175</v>
      </c>
      <c r="AB40" s="20" t="s">
        <v>154</v>
      </c>
      <c r="AC40" s="20" t="s">
        <v>164</v>
      </c>
      <c r="AD40" s="20" t="s">
        <v>138</v>
      </c>
      <c r="AE40" s="20" t="s">
        <v>37</v>
      </c>
      <c r="AF40" s="20" t="s">
        <v>151</v>
      </c>
      <c r="AG40" s="20" t="s">
        <v>164</v>
      </c>
      <c r="AH40" s="20" t="s">
        <v>38</v>
      </c>
      <c r="AI40" s="20" t="s">
        <v>38</v>
      </c>
      <c r="AJ40" s="20" t="s">
        <v>151</v>
      </c>
      <c r="AK40" s="20" t="s">
        <v>149</v>
      </c>
      <c r="AL40" s="20" t="s">
        <v>47</v>
      </c>
      <c r="AM40" s="14" t="s">
        <v>30</v>
      </c>
      <c r="AN40" s="20" t="s">
        <v>17</v>
      </c>
      <c r="AO40" s="20" t="s">
        <v>45</v>
      </c>
      <c r="AP40" s="20" t="s">
        <v>135</v>
      </c>
      <c r="AQ40" s="20" t="s">
        <v>153</v>
      </c>
      <c r="AR40" s="20" t="s">
        <v>146</v>
      </c>
      <c r="AS40" s="20" t="s">
        <v>40</v>
      </c>
    </row>
    <row r="41" spans="1:51" ht="18.95" customHeight="1">
      <c r="A41" s="17" t="s">
        <v>106</v>
      </c>
      <c r="B41" s="16" t="s">
        <v>30</v>
      </c>
      <c r="C41" s="16" t="s">
        <v>244</v>
      </c>
      <c r="D41" s="16" t="s">
        <v>157</v>
      </c>
      <c r="E41" s="14" t="s">
        <v>23</v>
      </c>
      <c r="F41" s="14" t="s">
        <v>49</v>
      </c>
      <c r="G41" s="14" t="s">
        <v>168</v>
      </c>
      <c r="H41" s="105">
        <v>3.8</v>
      </c>
      <c r="I41" s="105">
        <v>2.9</v>
      </c>
      <c r="J41" s="105" t="s">
        <v>23</v>
      </c>
      <c r="K41" s="14" t="s">
        <v>22</v>
      </c>
      <c r="L41" s="105">
        <v>1.7</v>
      </c>
      <c r="M41" s="105">
        <v>2</v>
      </c>
      <c r="N41" s="14" t="s">
        <v>167</v>
      </c>
      <c r="O41" s="20" t="s">
        <v>173</v>
      </c>
      <c r="P41" s="20" t="s">
        <v>47</v>
      </c>
      <c r="Q41" s="20" t="s">
        <v>23</v>
      </c>
      <c r="R41" s="20" t="s">
        <v>151</v>
      </c>
      <c r="S41" s="20" t="s">
        <v>141</v>
      </c>
      <c r="T41" s="20" t="s">
        <v>48</v>
      </c>
      <c r="U41" s="20" t="s">
        <v>133</v>
      </c>
      <c r="V41" s="20" t="s">
        <v>157</v>
      </c>
      <c r="W41" s="20" t="s">
        <v>45</v>
      </c>
      <c r="X41" s="20" t="s">
        <v>177</v>
      </c>
      <c r="Y41" s="20" t="s">
        <v>40</v>
      </c>
      <c r="Z41" s="20" t="s">
        <v>48</v>
      </c>
      <c r="AA41" s="20" t="s">
        <v>138</v>
      </c>
      <c r="AB41" s="20" t="s">
        <v>133</v>
      </c>
      <c r="AC41" s="20" t="s">
        <v>146</v>
      </c>
      <c r="AD41" s="20" t="s">
        <v>36</v>
      </c>
      <c r="AE41" s="20" t="s">
        <v>49</v>
      </c>
      <c r="AF41" s="20" t="s">
        <v>48</v>
      </c>
      <c r="AG41" s="20" t="s">
        <v>267</v>
      </c>
      <c r="AH41" s="20" t="s">
        <v>49</v>
      </c>
      <c r="AI41" s="20" t="s">
        <v>23</v>
      </c>
      <c r="AJ41" s="20" t="s">
        <v>49</v>
      </c>
      <c r="AK41" s="20" t="s">
        <v>36</v>
      </c>
      <c r="AL41" s="20" t="s">
        <v>49</v>
      </c>
      <c r="AM41" s="14" t="s">
        <v>49</v>
      </c>
      <c r="AN41" s="20" t="s">
        <v>45</v>
      </c>
      <c r="AO41" s="20" t="s">
        <v>17</v>
      </c>
      <c r="AP41" s="20" t="s">
        <v>144</v>
      </c>
      <c r="AQ41" s="20" t="s">
        <v>151</v>
      </c>
      <c r="AR41" s="20" t="s">
        <v>146</v>
      </c>
      <c r="AS41" s="20" t="s">
        <v>49</v>
      </c>
    </row>
    <row r="42" spans="1:51" ht="18.95" customHeight="1">
      <c r="A42" s="17" t="s">
        <v>107</v>
      </c>
      <c r="B42" s="16" t="s">
        <v>37</v>
      </c>
      <c r="C42" s="16" t="s">
        <v>245</v>
      </c>
      <c r="D42" s="16" t="s">
        <v>143</v>
      </c>
      <c r="E42" s="14" t="s">
        <v>25</v>
      </c>
      <c r="F42" s="14" t="s">
        <v>132</v>
      </c>
      <c r="G42" s="14" t="s">
        <v>50</v>
      </c>
      <c r="H42" s="105">
        <v>3.8</v>
      </c>
      <c r="I42" s="105">
        <v>0.6</v>
      </c>
      <c r="J42" s="105" t="s">
        <v>22</v>
      </c>
      <c r="K42" s="14" t="s">
        <v>139</v>
      </c>
      <c r="L42" s="105">
        <v>3.3</v>
      </c>
      <c r="M42" s="105">
        <v>5.8</v>
      </c>
      <c r="N42" s="14" t="s">
        <v>33</v>
      </c>
      <c r="O42" s="20" t="s">
        <v>142</v>
      </c>
      <c r="P42" s="20" t="s">
        <v>40</v>
      </c>
      <c r="Q42" s="20" t="s">
        <v>132</v>
      </c>
      <c r="R42" s="20" t="s">
        <v>20</v>
      </c>
      <c r="S42" s="20" t="s">
        <v>159</v>
      </c>
      <c r="T42" s="20" t="s">
        <v>23</v>
      </c>
      <c r="U42" s="20" t="s">
        <v>170</v>
      </c>
      <c r="V42" s="20" t="s">
        <v>47</v>
      </c>
      <c r="W42" s="20" t="s">
        <v>135</v>
      </c>
      <c r="X42" s="20" t="s">
        <v>35</v>
      </c>
      <c r="Y42" s="20" t="s">
        <v>49</v>
      </c>
      <c r="Z42" s="20" t="s">
        <v>159</v>
      </c>
      <c r="AA42" s="20" t="s">
        <v>166</v>
      </c>
      <c r="AB42" s="20" t="s">
        <v>46</v>
      </c>
      <c r="AC42" s="20" t="s">
        <v>153</v>
      </c>
      <c r="AD42" s="20" t="s">
        <v>159</v>
      </c>
      <c r="AE42" s="20" t="s">
        <v>135</v>
      </c>
      <c r="AF42" s="20" t="s">
        <v>40</v>
      </c>
      <c r="AG42" s="20" t="s">
        <v>144</v>
      </c>
      <c r="AH42" s="20" t="s">
        <v>22</v>
      </c>
      <c r="AI42" s="20" t="s">
        <v>132</v>
      </c>
      <c r="AJ42" s="20" t="s">
        <v>23</v>
      </c>
      <c r="AK42" s="20" t="s">
        <v>138</v>
      </c>
      <c r="AL42" s="20" t="s">
        <v>25</v>
      </c>
      <c r="AM42" s="14" t="s">
        <v>40</v>
      </c>
      <c r="AN42" s="20" t="s">
        <v>135</v>
      </c>
      <c r="AO42" s="20" t="s">
        <v>164</v>
      </c>
      <c r="AP42" s="20" t="s">
        <v>17</v>
      </c>
      <c r="AQ42" s="20" t="s">
        <v>153</v>
      </c>
      <c r="AR42" s="20" t="s">
        <v>164</v>
      </c>
      <c r="AS42" s="20" t="s">
        <v>22</v>
      </c>
    </row>
    <row r="43" spans="1:51" ht="18.75" customHeight="1">
      <c r="A43" s="17" t="s">
        <v>221</v>
      </c>
      <c r="B43" s="16" t="s">
        <v>132</v>
      </c>
      <c r="C43" s="16" t="s">
        <v>246</v>
      </c>
      <c r="D43" s="16" t="s">
        <v>37</v>
      </c>
      <c r="E43" s="14" t="s">
        <v>30</v>
      </c>
      <c r="F43" s="14" t="s">
        <v>46</v>
      </c>
      <c r="G43" s="14" t="s">
        <v>154</v>
      </c>
      <c r="H43" s="105">
        <v>5.8</v>
      </c>
      <c r="I43" s="105">
        <v>2.7</v>
      </c>
      <c r="J43" s="105">
        <v>1.5</v>
      </c>
      <c r="K43" s="14" t="s">
        <v>156</v>
      </c>
      <c r="L43" s="105">
        <v>1.2</v>
      </c>
      <c r="M43" s="105">
        <v>5.5</v>
      </c>
      <c r="N43" s="14" t="s">
        <v>171</v>
      </c>
      <c r="O43" s="20" t="s">
        <v>156</v>
      </c>
      <c r="P43" s="20" t="s">
        <v>146</v>
      </c>
      <c r="Q43" s="20" t="s">
        <v>50</v>
      </c>
      <c r="R43" s="20" t="s">
        <v>140</v>
      </c>
      <c r="S43" s="20" t="s">
        <v>133</v>
      </c>
      <c r="T43" s="20" t="s">
        <v>166</v>
      </c>
      <c r="U43" s="20" t="s">
        <v>22</v>
      </c>
      <c r="V43" s="20" t="s">
        <v>156</v>
      </c>
      <c r="W43" s="20" t="s">
        <v>30</v>
      </c>
      <c r="X43" s="20" t="s">
        <v>269</v>
      </c>
      <c r="Y43" s="20" t="s">
        <v>180</v>
      </c>
      <c r="Z43" s="20" t="s">
        <v>24</v>
      </c>
      <c r="AA43" s="20" t="s">
        <v>181</v>
      </c>
      <c r="AB43" s="20" t="s">
        <v>48</v>
      </c>
      <c r="AC43" s="20" t="s">
        <v>138</v>
      </c>
      <c r="AD43" s="20" t="s">
        <v>187</v>
      </c>
      <c r="AE43" s="20" t="s">
        <v>267</v>
      </c>
      <c r="AF43" s="20" t="s">
        <v>173</v>
      </c>
      <c r="AG43" s="20" t="s">
        <v>19</v>
      </c>
      <c r="AH43" s="20" t="s">
        <v>143</v>
      </c>
      <c r="AI43" s="20" t="s">
        <v>50</v>
      </c>
      <c r="AJ43" s="20" t="s">
        <v>158</v>
      </c>
      <c r="AK43" s="20" t="s">
        <v>34</v>
      </c>
      <c r="AL43" s="20" t="s">
        <v>38</v>
      </c>
      <c r="AM43" s="14" t="s">
        <v>267</v>
      </c>
      <c r="AN43" s="20" t="s">
        <v>153</v>
      </c>
      <c r="AO43" s="20" t="s">
        <v>144</v>
      </c>
      <c r="AP43" s="20" t="s">
        <v>30</v>
      </c>
      <c r="AQ43" s="20" t="s">
        <v>17</v>
      </c>
      <c r="AR43" s="20" t="s">
        <v>175</v>
      </c>
      <c r="AS43" s="20" t="s">
        <v>46</v>
      </c>
    </row>
    <row r="44" spans="1:51" ht="18.95" customHeight="1">
      <c r="A44" s="17" t="s">
        <v>108</v>
      </c>
      <c r="B44" s="16" t="s">
        <v>39</v>
      </c>
      <c r="C44" s="16" t="s">
        <v>261</v>
      </c>
      <c r="D44" s="16" t="s">
        <v>134</v>
      </c>
      <c r="E44" s="14" t="s">
        <v>133</v>
      </c>
      <c r="F44" s="14" t="s">
        <v>170</v>
      </c>
      <c r="G44" s="14" t="s">
        <v>27</v>
      </c>
      <c r="H44" s="105">
        <v>0.6</v>
      </c>
      <c r="I44" s="105">
        <v>3.1</v>
      </c>
      <c r="J44" s="105" t="s">
        <v>21</v>
      </c>
      <c r="K44" s="14" t="s">
        <v>163</v>
      </c>
      <c r="L44" s="105">
        <v>4.9000000000000004</v>
      </c>
      <c r="M44" s="105">
        <v>3.7</v>
      </c>
      <c r="N44" s="14" t="s">
        <v>143</v>
      </c>
      <c r="O44" s="20" t="s">
        <v>23</v>
      </c>
      <c r="P44" s="20" t="s">
        <v>38</v>
      </c>
      <c r="Q44" s="20" t="s">
        <v>163</v>
      </c>
      <c r="R44" s="20" t="s">
        <v>163</v>
      </c>
      <c r="S44" s="20" t="s">
        <v>39</v>
      </c>
      <c r="T44" s="20" t="s">
        <v>151</v>
      </c>
      <c r="U44" s="20" t="s">
        <v>46</v>
      </c>
      <c r="V44" s="20" t="s">
        <v>20</v>
      </c>
      <c r="W44" s="20" t="s">
        <v>164</v>
      </c>
      <c r="X44" s="20" t="s">
        <v>31</v>
      </c>
      <c r="Y44" s="20" t="s">
        <v>36</v>
      </c>
      <c r="Z44" s="20" t="s">
        <v>141</v>
      </c>
      <c r="AA44" s="20" t="s">
        <v>170</v>
      </c>
      <c r="AB44" s="20" t="s">
        <v>22</v>
      </c>
      <c r="AC44" s="20" t="s">
        <v>180</v>
      </c>
      <c r="AD44" s="20" t="s">
        <v>136</v>
      </c>
      <c r="AE44" s="20" t="s">
        <v>146</v>
      </c>
      <c r="AF44" s="20" t="s">
        <v>151</v>
      </c>
      <c r="AG44" s="20" t="s">
        <v>48</v>
      </c>
      <c r="AH44" s="20" t="s">
        <v>163</v>
      </c>
      <c r="AI44" s="20" t="s">
        <v>39</v>
      </c>
      <c r="AJ44" s="20" t="s">
        <v>36</v>
      </c>
      <c r="AK44" s="20" t="s">
        <v>38</v>
      </c>
      <c r="AL44" s="20" t="s">
        <v>146</v>
      </c>
      <c r="AM44" s="14" t="s">
        <v>46</v>
      </c>
      <c r="AN44" s="20" t="s">
        <v>156</v>
      </c>
      <c r="AO44" s="20" t="s">
        <v>164</v>
      </c>
      <c r="AP44" s="20" t="s">
        <v>153</v>
      </c>
      <c r="AQ44" s="20" t="s">
        <v>149</v>
      </c>
      <c r="AR44" s="20" t="s">
        <v>17</v>
      </c>
      <c r="AS44" s="20" t="s">
        <v>38</v>
      </c>
    </row>
    <row r="45" spans="1:51" ht="18.95" customHeight="1" thickBot="1">
      <c r="A45" s="18" t="s">
        <v>109</v>
      </c>
      <c r="B45" s="16" t="s">
        <v>20</v>
      </c>
      <c r="C45" s="16" t="s">
        <v>262</v>
      </c>
      <c r="D45" s="16" t="s">
        <v>20</v>
      </c>
      <c r="E45" s="14" t="s">
        <v>147</v>
      </c>
      <c r="F45" s="14" t="s">
        <v>147</v>
      </c>
      <c r="G45" s="14" t="s">
        <v>151</v>
      </c>
      <c r="H45" s="105">
        <v>2.2999999999999998</v>
      </c>
      <c r="I45" s="105">
        <v>1.4</v>
      </c>
      <c r="J45" s="105" t="s">
        <v>20</v>
      </c>
      <c r="K45" s="14" t="s">
        <v>168</v>
      </c>
      <c r="L45" s="105">
        <v>2.6</v>
      </c>
      <c r="M45" s="105">
        <v>4</v>
      </c>
      <c r="N45" s="14" t="s">
        <v>146</v>
      </c>
      <c r="O45" s="20" t="s">
        <v>170</v>
      </c>
      <c r="P45" s="20" t="s">
        <v>143</v>
      </c>
      <c r="Q45" s="20" t="s">
        <v>20</v>
      </c>
      <c r="R45" s="20" t="s">
        <v>157</v>
      </c>
      <c r="S45" s="20" t="s">
        <v>153</v>
      </c>
      <c r="T45" s="20" t="s">
        <v>133</v>
      </c>
      <c r="U45" s="20" t="s">
        <v>22</v>
      </c>
      <c r="V45" s="20" t="s">
        <v>142</v>
      </c>
      <c r="W45" s="20" t="s">
        <v>133</v>
      </c>
      <c r="X45" s="20" t="s">
        <v>163</v>
      </c>
      <c r="Y45" s="20" t="s">
        <v>156</v>
      </c>
      <c r="Z45" s="20" t="s">
        <v>151</v>
      </c>
      <c r="AA45" s="20" t="s">
        <v>159</v>
      </c>
      <c r="AB45" s="20" t="s">
        <v>151</v>
      </c>
      <c r="AC45" s="20" t="s">
        <v>38</v>
      </c>
      <c r="AD45" s="20" t="s">
        <v>153</v>
      </c>
      <c r="AE45" s="20" t="s">
        <v>132</v>
      </c>
      <c r="AF45" s="20" t="s">
        <v>133</v>
      </c>
      <c r="AG45" s="20" t="s">
        <v>151</v>
      </c>
      <c r="AH45" s="20" t="s">
        <v>40</v>
      </c>
      <c r="AI45" s="20" t="s">
        <v>38</v>
      </c>
      <c r="AJ45" s="20" t="s">
        <v>164</v>
      </c>
      <c r="AK45" s="20" t="s">
        <v>39</v>
      </c>
      <c r="AL45" s="20" t="s">
        <v>132</v>
      </c>
      <c r="AM45" s="14" t="s">
        <v>22</v>
      </c>
      <c r="AN45" s="20" t="s">
        <v>133</v>
      </c>
      <c r="AO45" s="20" t="s">
        <v>157</v>
      </c>
      <c r="AP45" s="20" t="s">
        <v>50</v>
      </c>
      <c r="AQ45" s="20" t="s">
        <v>146</v>
      </c>
      <c r="AR45" s="20" t="s">
        <v>38</v>
      </c>
      <c r="AS45" s="20" t="s">
        <v>17</v>
      </c>
    </row>
    <row r="46" spans="1:51" ht="21" thickTop="1">
      <c r="A46" s="229" t="s">
        <v>253</v>
      </c>
      <c r="B46" s="229"/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29"/>
      <c r="AK46" s="229"/>
      <c r="AL46" s="229"/>
      <c r="AM46" s="229"/>
      <c r="AN46" s="229"/>
      <c r="AO46" s="229"/>
      <c r="AP46" s="229"/>
      <c r="AQ46" s="229"/>
      <c r="AR46" s="229"/>
      <c r="AS46" s="229"/>
    </row>
    <row r="47" spans="1:51">
      <c r="A47" s="5"/>
    </row>
    <row r="49" spans="1:1">
      <c r="A49" s="112" t="s">
        <v>270</v>
      </c>
    </row>
  </sheetData>
  <sheetProtection algorithmName="SHA-512" hashValue="oEMqp6wi3q5Z0STA1ZCGSQ3n7ok5uTIiSLvFCCjARgn8meYUmINvoel6ryPOqlDCPDt1a5CjyGyyblBfNbiPDQ==" saltValue="wMZLJHOV+0p80QPVTiWlvw==" spinCount="100000" sheet="1" selectLockedCells="1" selectUnlockedCells="1"/>
  <mergeCells count="1">
    <mergeCell ref="A46:AS46"/>
  </mergeCells>
  <printOptions horizontalCentered="1" verticalCentered="1" gridLines="1"/>
  <pageMargins left="0" right="0" top="0" bottom="0" header="0" footer="0"/>
  <pageSetup paperSize="5" scale="63" orientation="landscape" r:id="rId1"/>
  <headerFooter alignWithMargins="0">
    <oddHeader>&amp;L&amp;"CG Times,Bold"&amp;22Yonkers Public Schools&amp;C&amp;"CG Times,Bold"&amp;22Mileage Chart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Form Instructions</vt:lpstr>
      <vt:lpstr>Mileage Form-In District-Ln1</vt:lpstr>
      <vt:lpstr>Mileage Form-In District-Ln2</vt:lpstr>
      <vt:lpstr>Mileage Form-In District-Ln 3</vt:lpstr>
      <vt:lpstr>Mileage Form-Out of Distr-Ln4</vt:lpstr>
      <vt:lpstr>Mileage Form-Out of Distr-Ln5</vt:lpstr>
      <vt:lpstr>Mileage Form-Out of Distr-Ln6</vt:lpstr>
      <vt:lpstr>Claimants Voucher</vt:lpstr>
      <vt:lpstr>Mileage Chart</vt:lpstr>
      <vt:lpstr>'Claimants Voucher'!Print_Area</vt:lpstr>
      <vt:lpstr>'Mileage Chart'!Print_Area</vt:lpstr>
      <vt:lpstr>'Mileage Chart'!Print_Titles</vt:lpstr>
    </vt:vector>
  </TitlesOfParts>
  <Company>Yonkers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BOROWITZ, NICK</dc:creator>
  <cp:lastModifiedBy>PHOTHIPRAISIRI, JINJUTHA</cp:lastModifiedBy>
  <cp:lastPrinted>2017-03-21T15:20:15Z</cp:lastPrinted>
  <dcterms:created xsi:type="dcterms:W3CDTF">2016-06-28T20:11:06Z</dcterms:created>
  <dcterms:modified xsi:type="dcterms:W3CDTF">2025-01-06T16:53:21Z</dcterms:modified>
</cp:coreProperties>
</file>